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05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eting Unit\Documents\"/>
    </mc:Choice>
  </mc:AlternateContent>
  <bookViews>
    <workbookView xWindow="0" yWindow="0" windowWidth="23040" windowHeight="9192" tabRatio="903" firstSheet="1" activeTab="2"/>
  </bookViews>
  <sheets>
    <sheet name="Gross Margins" sheetId="1" state="hidden" r:id="rId1"/>
    <sheet name="Price List 2024" sheetId="2" r:id="rId2"/>
    <sheet name="Cayenne" sheetId="3" r:id="rId3"/>
    <sheet name="Swazi Buns" sheetId="4" r:id="rId4"/>
    <sheet name="Sweetpotato bread" sheetId="5" state="hidden" r:id="rId5"/>
    <sheet name="Plain Scones" sheetId="6" r:id="rId6"/>
    <sheet name="Veg Atchar" sheetId="7" r:id="rId7"/>
    <sheet name="20cm_BCI Cake" sheetId="8" r:id="rId8"/>
    <sheet name="20cm_FI Cake" sheetId="9" r:id="rId9"/>
    <sheet name="Peanut But" sheetId="10" r:id="rId10"/>
    <sheet name="O_Marmalade" sheetId="11" r:id="rId11"/>
    <sheet name="Tomato paste" sheetId="12" r:id="rId12"/>
    <sheet name="Detergents" sheetId="13" r:id="rId13"/>
  </sheets>
  <calcPr calcId="191029"/>
  <customWorkbookViews>
    <customWorkbookView name="Marketing Unit - Personal View" guid="{623337C4-BABD-4861-8F7D-AA235C374A39}" mergeInterval="0" personalView="1" maximized="1" xWindow="-9" yWindow="-9" windowWidth="1938" windowHeight="1048" tabRatio="903" activeSheetId="3"/>
    <customWorkbookView name="Girlie Simelane - Personal View" guid="{4805FA27-DD13-4B96-AD8C-BEE35DEF0549}" mergeInterval="0" personalView="1" maximized="1" xWindow="-8" yWindow="-8" windowWidth="1936" windowHeight="1048" tabRatio="903" activeSheetId="11"/>
    <customWorkbookView name="Zwe_ Vil_ - Personal View" guid="{A1B99418-322A-4279-AAD4-96230D007AA0}" mergeInterval="0" personalView="1" maximized="1" xWindow="-9" yWindow="-9" windowWidth="1938" windowHeight="1038" tabRatio="903" activeSheetId="12"/>
  </customWorkbookViews>
</workbook>
</file>

<file path=xl/calcChain.xml><?xml version="1.0" encoding="utf-8"?>
<calcChain xmlns="http://schemas.openxmlformats.org/spreadsheetml/2006/main">
  <c r="D193" i="13" l="1"/>
  <c r="D162" i="13"/>
  <c r="D136" i="13"/>
  <c r="D111" i="13"/>
  <c r="D89" i="13"/>
  <c r="D67" i="13"/>
  <c r="D42" i="13"/>
  <c r="D16" i="13"/>
  <c r="D16" i="12"/>
  <c r="D15" i="11"/>
  <c r="D16" i="10"/>
  <c r="D22" i="7"/>
  <c r="D18" i="6"/>
  <c r="D20" i="3"/>
  <c r="D9" i="12"/>
  <c r="D12" i="9"/>
  <c r="E4" i="13"/>
  <c r="E30" i="13"/>
  <c r="D41" i="13"/>
  <c r="E54" i="13"/>
  <c r="D66" i="13"/>
  <c r="E79" i="13"/>
  <c r="E101" i="13"/>
  <c r="D110" i="13"/>
  <c r="E181" i="13"/>
  <c r="E149" i="13"/>
  <c r="E124" i="13"/>
  <c r="E4" i="12"/>
  <c r="E4" i="11"/>
  <c r="E4" i="10"/>
  <c r="E4" i="9"/>
  <c r="E4" i="8"/>
  <c r="E4" i="7"/>
  <c r="E4" i="6"/>
  <c r="E4" i="4"/>
  <c r="E4" i="3"/>
  <c r="D11" i="8"/>
  <c r="D132" i="13"/>
  <c r="D106" i="13"/>
  <c r="D88" i="13"/>
  <c r="D38" i="13"/>
  <c r="D15" i="13"/>
  <c r="D12" i="13"/>
  <c r="D192" i="13"/>
  <c r="D191" i="13"/>
  <c r="D185" i="13"/>
  <c r="D10" i="11"/>
  <c r="D9" i="11"/>
  <c r="D11" i="10"/>
  <c r="D9" i="10"/>
  <c r="D11" i="12"/>
  <c r="D13" i="12"/>
  <c r="E13" i="12" s="1"/>
  <c r="D10" i="12"/>
  <c r="D8" i="12"/>
  <c r="D16" i="7"/>
  <c r="D9" i="7"/>
  <c r="D10" i="7"/>
  <c r="D14" i="7"/>
  <c r="D13" i="7"/>
  <c r="D12" i="7"/>
  <c r="D11" i="7"/>
  <c r="D11" i="3"/>
  <c r="D15" i="8" l="1"/>
  <c r="D14" i="8"/>
  <c r="D13" i="8"/>
  <c r="D12" i="8"/>
  <c r="D10" i="8"/>
  <c r="D9" i="8"/>
  <c r="D8" i="8"/>
  <c r="D14" i="6"/>
  <c r="D13" i="6"/>
  <c r="D10" i="6"/>
  <c r="D9" i="6"/>
  <c r="D8" i="6"/>
  <c r="D10" i="4"/>
  <c r="D9" i="3"/>
  <c r="D15" i="12"/>
  <c r="D159" i="13" l="1"/>
  <c r="E159" i="13" s="1"/>
  <c r="D133" i="13"/>
  <c r="E133" i="13" s="1"/>
  <c r="D129" i="13"/>
  <c r="E129" i="13" s="1"/>
  <c r="D108" i="13"/>
  <c r="D39" i="13"/>
  <c r="D13" i="13"/>
  <c r="D12" i="12"/>
  <c r="E12" i="12" s="1"/>
  <c r="D8" i="9"/>
  <c r="D160" i="13"/>
  <c r="E160" i="13" s="1"/>
  <c r="D134" i="13"/>
  <c r="E134" i="13" s="1"/>
  <c r="D109" i="13"/>
  <c r="D87" i="13"/>
  <c r="D86" i="13"/>
  <c r="D65" i="13"/>
  <c r="D64" i="13"/>
  <c r="D40" i="13"/>
  <c r="D14" i="13"/>
  <c r="D10" i="13"/>
  <c r="E11" i="12"/>
  <c r="E10" i="12"/>
  <c r="E9" i="12"/>
  <c r="E8" i="12"/>
  <c r="D18" i="9"/>
  <c r="E18" i="9" s="1"/>
  <c r="D18" i="8"/>
  <c r="E18" i="8" s="1"/>
  <c r="D17" i="7"/>
  <c r="D16" i="3"/>
  <c r="D15" i="3"/>
  <c r="E15" i="3" s="1"/>
  <c r="D14" i="3"/>
  <c r="D13" i="3"/>
  <c r="D12" i="3"/>
  <c r="D10" i="3"/>
  <c r="E191" i="13"/>
  <c r="D190" i="13"/>
  <c r="E190" i="13" s="1"/>
  <c r="D189" i="13"/>
  <c r="E189" i="13" s="1"/>
  <c r="D188" i="13"/>
  <c r="E188" i="13" s="1"/>
  <c r="D187" i="13"/>
  <c r="E187" i="13" s="1"/>
  <c r="D186" i="13"/>
  <c r="E186" i="13" s="1"/>
  <c r="E185" i="13"/>
  <c r="E194" i="13"/>
  <c r="E193" i="13"/>
  <c r="E192" i="13"/>
  <c r="E182" i="13"/>
  <c r="D156" i="13"/>
  <c r="E156" i="13" s="1"/>
  <c r="D158" i="13"/>
  <c r="E158" i="13" s="1"/>
  <c r="D157" i="13"/>
  <c r="E157" i="13" s="1"/>
  <c r="D155" i="13"/>
  <c r="E155" i="13" s="1"/>
  <c r="D154" i="13"/>
  <c r="E154" i="13" s="1"/>
  <c r="D153" i="13"/>
  <c r="E153" i="13" s="1"/>
  <c r="E163" i="13"/>
  <c r="E162" i="13"/>
  <c r="E161" i="13"/>
  <c r="E150" i="13"/>
  <c r="E132" i="13"/>
  <c r="D131" i="13"/>
  <c r="E131" i="13" s="1"/>
  <c r="D130" i="13"/>
  <c r="E130" i="13" s="1"/>
  <c r="D128" i="13"/>
  <c r="E128" i="13" s="1"/>
  <c r="D8" i="3"/>
  <c r="E137" i="13"/>
  <c r="E136" i="13"/>
  <c r="E135" i="13"/>
  <c r="E125" i="13"/>
  <c r="E20" i="3"/>
  <c r="D16" i="11"/>
  <c r="D14" i="11"/>
  <c r="D17" i="10"/>
  <c r="D15" i="10"/>
  <c r="D22" i="9"/>
  <c r="D21" i="9"/>
  <c r="D20" i="9"/>
  <c r="D17" i="9"/>
  <c r="D15" i="9"/>
  <c r="D14" i="9"/>
  <c r="D13" i="9"/>
  <c r="D20" i="8"/>
  <c r="D17" i="8"/>
  <c r="D15" i="7"/>
  <c r="D19" i="6"/>
  <c r="D21" i="3"/>
  <c r="E21" i="3" s="1"/>
  <c r="D17" i="6"/>
  <c r="D15" i="6"/>
  <c r="D13" i="4"/>
  <c r="E195" i="13" l="1"/>
  <c r="E196" i="13" s="1"/>
  <c r="E197" i="13" s="1"/>
  <c r="E164" i="13"/>
  <c r="E165" i="13" s="1"/>
  <c r="E166" i="13" s="1"/>
  <c r="E138" i="13"/>
  <c r="E142" i="13" s="1"/>
  <c r="D8" i="4"/>
  <c r="D16" i="6"/>
  <c r="D12" i="6"/>
  <c r="D11" i="6"/>
  <c r="E11" i="6"/>
  <c r="D16" i="9"/>
  <c r="D12" i="11"/>
  <c r="D11" i="11"/>
  <c r="D8" i="11"/>
  <c r="D12" i="10"/>
  <c r="D13" i="10"/>
  <c r="D10" i="10"/>
  <c r="D20" i="7"/>
  <c r="E17" i="7"/>
  <c r="E15" i="7"/>
  <c r="D19" i="7"/>
  <c r="E16" i="3"/>
  <c r="E12" i="3"/>
  <c r="E9" i="3"/>
  <c r="D17" i="3"/>
  <c r="E17" i="3" s="1"/>
  <c r="D9" i="9"/>
  <c r="E198" i="13" l="1"/>
  <c r="E199" i="13"/>
  <c r="E167" i="13"/>
  <c r="E168" i="13"/>
  <c r="E139" i="13"/>
  <c r="E140" i="13" s="1"/>
  <c r="E141" i="13"/>
  <c r="E8" i="4"/>
  <c r="E13" i="4"/>
  <c r="E8" i="3"/>
  <c r="E109" i="13"/>
  <c r="D107" i="13"/>
  <c r="E107" i="13" s="1"/>
  <c r="E106" i="13"/>
  <c r="D105" i="13"/>
  <c r="E105" i="13" s="1"/>
  <c r="E87" i="13"/>
  <c r="D85" i="13"/>
  <c r="E85" i="13" s="1"/>
  <c r="D84" i="13"/>
  <c r="E84" i="13" s="1"/>
  <c r="D83" i="13"/>
  <c r="E83" i="13" s="1"/>
  <c r="E65" i="13"/>
  <c r="D63" i="13"/>
  <c r="E63" i="13" s="1"/>
  <c r="D62" i="13"/>
  <c r="E62" i="13" s="1"/>
  <c r="D61" i="13"/>
  <c r="E61" i="13" s="1"/>
  <c r="D60" i="13"/>
  <c r="E60" i="13" s="1"/>
  <c r="D59" i="13"/>
  <c r="E59" i="13" s="1"/>
  <c r="D58" i="13"/>
  <c r="E58" i="13" s="1"/>
  <c r="E14" i="13"/>
  <c r="E40" i="13"/>
  <c r="E38" i="13"/>
  <c r="D37" i="13"/>
  <c r="E37" i="13" s="1"/>
  <c r="D36" i="13"/>
  <c r="E36" i="13" s="1"/>
  <c r="D35" i="13"/>
  <c r="E35" i="13" s="1"/>
  <c r="D34" i="13"/>
  <c r="E34" i="13" s="1"/>
  <c r="E12" i="13"/>
  <c r="D11" i="13"/>
  <c r="E11" i="13" s="1"/>
  <c r="D9" i="13"/>
  <c r="E9" i="13" s="1"/>
  <c r="D8" i="13"/>
  <c r="E8" i="13" s="1"/>
  <c r="E112" i="13"/>
  <c r="E111" i="13"/>
  <c r="E110" i="13"/>
  <c r="E108" i="13"/>
  <c r="E102" i="13"/>
  <c r="E90" i="13"/>
  <c r="E89" i="13"/>
  <c r="E88" i="13"/>
  <c r="E86" i="13"/>
  <c r="E80" i="13"/>
  <c r="E68" i="13"/>
  <c r="E67" i="13"/>
  <c r="E66" i="13"/>
  <c r="E64" i="13"/>
  <c r="E55" i="13"/>
  <c r="E43" i="13"/>
  <c r="E42" i="13"/>
  <c r="E41" i="13"/>
  <c r="E39" i="13"/>
  <c r="E31" i="13"/>
  <c r="E17" i="13"/>
  <c r="E16" i="13"/>
  <c r="E15" i="13"/>
  <c r="E13" i="13"/>
  <c r="E10" i="13"/>
  <c r="E5" i="13"/>
  <c r="E113" i="13" l="1"/>
  <c r="E114" i="13" s="1"/>
  <c r="E115" i="13" s="1"/>
  <c r="E91" i="13"/>
  <c r="E95" i="13" s="1"/>
  <c r="E69" i="13"/>
  <c r="E70" i="13" s="1"/>
  <c r="E71" i="13" s="1"/>
  <c r="E44" i="13"/>
  <c r="E48" i="13" s="1"/>
  <c r="E18" i="13"/>
  <c r="E22" i="13" s="1"/>
  <c r="E116" i="13" l="1"/>
  <c r="E117" i="13"/>
  <c r="E94" i="13"/>
  <c r="E92" i="13"/>
  <c r="E93" i="13" s="1"/>
  <c r="E72" i="13"/>
  <c r="E73" i="13"/>
  <c r="E45" i="13"/>
  <c r="E46" i="13" s="1"/>
  <c r="E47" i="13"/>
  <c r="E19" i="13"/>
  <c r="E20" i="13" s="1"/>
  <c r="E21" i="13"/>
  <c r="E17" i="12" l="1"/>
  <c r="E16" i="12"/>
  <c r="E15" i="12"/>
  <c r="D14" i="12"/>
  <c r="E14" i="12" s="1"/>
  <c r="E5" i="12"/>
  <c r="E12" i="11"/>
  <c r="D13" i="11"/>
  <c r="E18" i="12" l="1"/>
  <c r="E13" i="10"/>
  <c r="D14" i="10"/>
  <c r="E12" i="9"/>
  <c r="E13" i="9"/>
  <c r="D11" i="9"/>
  <c r="D19" i="8"/>
  <c r="D16" i="8"/>
  <c r="E11" i="8"/>
  <c r="D21" i="8"/>
  <c r="D22" i="8"/>
  <c r="E19" i="7"/>
  <c r="D21" i="7"/>
  <c r="D23" i="7"/>
  <c r="D18" i="7"/>
  <c r="D8" i="7"/>
  <c r="D12" i="4"/>
  <c r="E12" i="4" s="1"/>
  <c r="D17" i="4"/>
  <c r="E17" i="4" s="1"/>
  <c r="D16" i="4"/>
  <c r="E16" i="4" s="1"/>
  <c r="D15" i="4"/>
  <c r="E15" i="4" s="1"/>
  <c r="D14" i="4"/>
  <c r="E14" i="4" s="1"/>
  <c r="E10" i="3"/>
  <c r="D19" i="3"/>
  <c r="E19" i="3" s="1"/>
  <c r="D18" i="3"/>
  <c r="E18" i="3" s="1"/>
  <c r="E14" i="3"/>
  <c r="D11" i="4"/>
  <c r="E11" i="4" s="1"/>
  <c r="E10" i="4"/>
  <c r="D9" i="4"/>
  <c r="E9" i="4" s="1"/>
  <c r="E22" i="12" l="1"/>
  <c r="E21" i="12"/>
  <c r="E19" i="12"/>
  <c r="E20" i="12" s="1"/>
  <c r="E13" i="3"/>
  <c r="E11" i="3"/>
  <c r="E16" i="11"/>
  <c r="E15" i="11"/>
  <c r="E14" i="11"/>
  <c r="E13" i="11"/>
  <c r="E11" i="11"/>
  <c r="E10" i="11"/>
  <c r="E9" i="11"/>
  <c r="E8" i="11"/>
  <c r="E5" i="11"/>
  <c r="E17" i="10"/>
  <c r="E16" i="10"/>
  <c r="E15" i="10"/>
  <c r="E14" i="10"/>
  <c r="E10" i="10"/>
  <c r="E12" i="10"/>
  <c r="E11" i="10"/>
  <c r="E9" i="10"/>
  <c r="E8" i="10"/>
  <c r="E5" i="10"/>
  <c r="E22" i="9"/>
  <c r="E21" i="9"/>
  <c r="E20" i="9"/>
  <c r="E19" i="9"/>
  <c r="E17" i="9"/>
  <c r="E16" i="9"/>
  <c r="E15" i="9"/>
  <c r="E14" i="9"/>
  <c r="E11" i="9"/>
  <c r="E10" i="9"/>
  <c r="E9" i="9"/>
  <c r="E8" i="9"/>
  <c r="E5" i="9"/>
  <c r="E22" i="8"/>
  <c r="E21" i="8"/>
  <c r="E20" i="8"/>
  <c r="E19" i="8"/>
  <c r="E17" i="8"/>
  <c r="E16" i="8"/>
  <c r="E15" i="8"/>
  <c r="E14" i="8"/>
  <c r="E13" i="8"/>
  <c r="E12" i="8"/>
  <c r="E10" i="8"/>
  <c r="E9" i="8"/>
  <c r="E8" i="8"/>
  <c r="E5" i="8"/>
  <c r="E23" i="7"/>
  <c r="E22" i="7"/>
  <c r="E21" i="7"/>
  <c r="E20" i="7"/>
  <c r="E16" i="7"/>
  <c r="E13" i="7"/>
  <c r="E18" i="7"/>
  <c r="E14" i="7"/>
  <c r="E12" i="7"/>
  <c r="E11" i="7"/>
  <c r="E10" i="7"/>
  <c r="E9" i="7"/>
  <c r="E8" i="7"/>
  <c r="E5" i="7"/>
  <c r="E19" i="6"/>
  <c r="E18" i="6"/>
  <c r="E17" i="6"/>
  <c r="E16" i="6"/>
  <c r="E15" i="6"/>
  <c r="E14" i="6"/>
  <c r="E13" i="6"/>
  <c r="E12" i="6"/>
  <c r="E10" i="6"/>
  <c r="E9" i="6"/>
  <c r="E8" i="6"/>
  <c r="E5" i="6"/>
  <c r="E5" i="4"/>
  <c r="E5" i="3"/>
  <c r="E22" i="3" l="1"/>
  <c r="E23" i="3" s="1"/>
  <c r="E24" i="3" s="1"/>
  <c r="E24" i="7"/>
  <c r="E25" i="7" s="1"/>
  <c r="E26" i="7" s="1"/>
  <c r="E17" i="11"/>
  <c r="E18" i="11" s="1"/>
  <c r="E19" i="11" s="1"/>
  <c r="E18" i="10"/>
  <c r="E22" i="10" s="1"/>
  <c r="E23" i="9"/>
  <c r="E24" i="9" s="1"/>
  <c r="E25" i="9" s="1"/>
  <c r="E23" i="8"/>
  <c r="E24" i="8" s="1"/>
  <c r="E25" i="8" s="1"/>
  <c r="E20" i="6"/>
  <c r="E21" i="6" s="1"/>
  <c r="E22" i="6" s="1"/>
  <c r="E18" i="4"/>
  <c r="E19" i="4" s="1"/>
  <c r="E20" i="4" s="1"/>
  <c r="E198" i="1"/>
  <c r="E153" i="1"/>
  <c r="E14" i="1"/>
  <c r="E26" i="3" l="1"/>
  <c r="E25" i="3"/>
  <c r="E20" i="11"/>
  <c r="E21" i="11"/>
  <c r="E21" i="10"/>
  <c r="E19" i="10"/>
  <c r="E20" i="10" s="1"/>
  <c r="E26" i="9"/>
  <c r="E27" i="9"/>
  <c r="E26" i="8"/>
  <c r="E27" i="8"/>
  <c r="E27" i="7"/>
  <c r="E28" i="7"/>
  <c r="E21" i="4"/>
  <c r="E22" i="4"/>
  <c r="E23" i="6"/>
  <c r="E24" i="6"/>
  <c r="E303" i="1"/>
  <c r="E302" i="1"/>
  <c r="E301" i="1"/>
  <c r="E300" i="1"/>
  <c r="E299" i="1"/>
  <c r="E298" i="1"/>
  <c r="E297" i="1"/>
  <c r="E296" i="1"/>
  <c r="E293" i="1"/>
  <c r="E228" i="1"/>
  <c r="E226" i="1"/>
  <c r="E282" i="1"/>
  <c r="E281" i="1"/>
  <c r="E280" i="1"/>
  <c r="E279" i="1"/>
  <c r="E278" i="1"/>
  <c r="E277" i="1"/>
  <c r="E276" i="1"/>
  <c r="E275" i="1"/>
  <c r="E274" i="1"/>
  <c r="E271" i="1"/>
  <c r="E237" i="1"/>
  <c r="E236" i="1"/>
  <c r="E235" i="1"/>
  <c r="E234" i="1"/>
  <c r="E233" i="1"/>
  <c r="E232" i="1"/>
  <c r="E231" i="1"/>
  <c r="E230" i="1"/>
  <c r="E229" i="1"/>
  <c r="E227" i="1"/>
  <c r="E225" i="1"/>
  <c r="E224" i="1"/>
  <c r="E221" i="1"/>
  <c r="E249" i="1"/>
  <c r="E252" i="1"/>
  <c r="E253" i="1"/>
  <c r="E254" i="1"/>
  <c r="E255" i="1"/>
  <c r="E256" i="1"/>
  <c r="E257" i="1"/>
  <c r="E258" i="1"/>
  <c r="E259" i="1"/>
  <c r="E260" i="1"/>
  <c r="E205" i="1"/>
  <c r="E199" i="1"/>
  <c r="E143" i="1"/>
  <c r="E15" i="1"/>
  <c r="G4" i="1"/>
  <c r="E304" i="1" l="1"/>
  <c r="E306" i="1" s="1"/>
  <c r="E238" i="1"/>
  <c r="E240" i="1" s="1"/>
  <c r="E283" i="1"/>
  <c r="E286" i="1" s="1"/>
  <c r="E239" i="1"/>
  <c r="E261" i="1"/>
  <c r="E197" i="1"/>
  <c r="E200" i="1"/>
  <c r="E201" i="1"/>
  <c r="E202" i="1"/>
  <c r="E203" i="1"/>
  <c r="E204" i="1"/>
  <c r="E206" i="1"/>
  <c r="E207" i="1"/>
  <c r="E208" i="1"/>
  <c r="E209" i="1"/>
  <c r="E196" i="1"/>
  <c r="E193" i="1"/>
  <c r="E175" i="1"/>
  <c r="E176" i="1"/>
  <c r="E177" i="1"/>
  <c r="E178" i="1"/>
  <c r="E179" i="1"/>
  <c r="E180" i="1"/>
  <c r="E181" i="1"/>
  <c r="E174" i="1"/>
  <c r="E171" i="1"/>
  <c r="E145" i="1"/>
  <c r="E146" i="1"/>
  <c r="E147" i="1"/>
  <c r="E148" i="1"/>
  <c r="E149" i="1"/>
  <c r="E150" i="1"/>
  <c r="E151" i="1"/>
  <c r="E152" i="1"/>
  <c r="E154" i="1"/>
  <c r="E155" i="1"/>
  <c r="E156" i="1"/>
  <c r="E157" i="1"/>
  <c r="E144" i="1"/>
  <c r="E140" i="1"/>
  <c r="E117" i="1"/>
  <c r="E118" i="1"/>
  <c r="E119" i="1"/>
  <c r="E120" i="1"/>
  <c r="E121" i="1"/>
  <c r="E122" i="1"/>
  <c r="E123" i="1"/>
  <c r="E124" i="1"/>
  <c r="E125" i="1"/>
  <c r="E126" i="1"/>
  <c r="E127" i="1"/>
  <c r="E116" i="1"/>
  <c r="E113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88" i="1"/>
  <c r="E85" i="1"/>
  <c r="E63" i="1"/>
  <c r="E64" i="1"/>
  <c r="E65" i="1"/>
  <c r="E66" i="1"/>
  <c r="E67" i="1"/>
  <c r="E68" i="1"/>
  <c r="E69" i="1"/>
  <c r="E70" i="1"/>
  <c r="E71" i="1"/>
  <c r="E62" i="1"/>
  <c r="E59" i="1"/>
  <c r="E38" i="1"/>
  <c r="E39" i="1"/>
  <c r="E40" i="1"/>
  <c r="E41" i="1"/>
  <c r="E42" i="1"/>
  <c r="E43" i="1"/>
  <c r="E44" i="1"/>
  <c r="E45" i="1"/>
  <c r="E46" i="1"/>
  <c r="E37" i="1"/>
  <c r="E34" i="1"/>
  <c r="E9" i="1"/>
  <c r="E10" i="1"/>
  <c r="E11" i="1"/>
  <c r="E12" i="1"/>
  <c r="E13" i="1"/>
  <c r="E16" i="1"/>
  <c r="E17" i="1"/>
  <c r="E18" i="1"/>
  <c r="E19" i="1"/>
  <c r="E8" i="1"/>
  <c r="E5" i="1"/>
  <c r="E264" i="1" l="1"/>
  <c r="E262" i="1"/>
  <c r="E263" i="1" s="1"/>
  <c r="E285" i="1"/>
  <c r="E284" i="1"/>
  <c r="E305" i="1"/>
  <c r="E307" i="1"/>
  <c r="E241" i="1"/>
  <c r="E265" i="1"/>
  <c r="E47" i="1"/>
  <c r="E50" i="1" s="1"/>
  <c r="E128" i="1"/>
  <c r="E130" i="1" s="1"/>
  <c r="E158" i="1"/>
  <c r="E162" i="1" s="1"/>
  <c r="E72" i="1"/>
  <c r="E75" i="1" s="1"/>
  <c r="E102" i="1"/>
  <c r="E105" i="1" s="1"/>
  <c r="E182" i="1"/>
  <c r="E184" i="1" s="1"/>
  <c r="E210" i="1"/>
  <c r="E212" i="1" s="1"/>
  <c r="E20" i="1"/>
  <c r="E23" i="1" s="1"/>
  <c r="E185" i="1" l="1"/>
  <c r="E129" i="1"/>
  <c r="E131" i="1"/>
  <c r="E159" i="1"/>
  <c r="E160" i="1" s="1"/>
  <c r="E48" i="1"/>
  <c r="E213" i="1"/>
  <c r="E104" i="1"/>
  <c r="E73" i="1"/>
  <c r="E74" i="1"/>
  <c r="E49" i="1"/>
  <c r="E211" i="1"/>
  <c r="E183" i="1"/>
  <c r="E161" i="1"/>
  <c r="E103" i="1"/>
  <c r="E21" i="1"/>
  <c r="E22" i="1" s="1"/>
  <c r="E24" i="1"/>
</calcChain>
</file>

<file path=xl/comments1.xml><?xml version="1.0" encoding="utf-8"?>
<comments xmlns="http://schemas.openxmlformats.org/spreadsheetml/2006/main">
  <authors>
    <author>User</author>
  </authors>
  <commentList>
    <comment ref="B13" authorId="0" guid="{67A91746-FA9F-40B7-94B3-3F1298FDAAD0}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Only 100g needed to produce this quantity of cayenne pepper</t>
        </r>
      </text>
    </comment>
    <comment ref="B41" authorId="0" guid="{3DD3E172-10C5-4496-B2C3-56177A5940C2}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 Table spoon needed for the 10kg flour.</t>
        </r>
      </text>
    </comment>
    <comment ref="B42" authorId="0" guid="{0E97D221-D10A-4411-A9A0-DB20B05BD896}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Only 5.2 needed of the 100s</t>
        </r>
      </text>
    </comment>
    <comment ref="D44" authorId="0" guid="{3D45CAB4-EE4E-4160-A743-DEE3F3E73840}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Check unit price</t>
        </r>
      </text>
    </comment>
    <comment ref="C84" authorId="0" guid="{9C012B53-FB21-4EB1-93D3-ED927637DD48}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Check quantity produced from 10kg flour</t>
        </r>
      </text>
    </comment>
    <comment ref="A90" authorId="0" guid="{AC35CC00-2C46-4FBC-9EE6-36BFEAC3D64B}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Check price</t>
        </r>
      </text>
    </comment>
    <comment ref="D149" authorId="0" guid="{F077BCE0-AB6E-4F88-B828-D07C53D89A6F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Check price at Hyper Packaging</t>
        </r>
      </text>
    </comment>
    <comment ref="B151" authorId="0" guid="{D4086F1E-CD93-43FC-8DFC-C4079E1A7192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300g of paprika need</t>
        </r>
      </text>
    </comment>
    <comment ref="B196" authorId="0" guid="{E9133ECD-0CCA-4307-BDC1-DB611B65E591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833g used</t>
        </r>
      </text>
    </comment>
    <comment ref="B197" authorId="0" guid="{D4F27850-78F9-4676-A383-A2A63B35B7FF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375g used</t>
        </r>
      </text>
    </comment>
    <comment ref="B200" authorId="0" guid="{CBB5E157-940B-44CA-A343-ED3976941CB2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375g used</t>
        </r>
      </text>
    </comment>
    <comment ref="B202" authorId="0" guid="{9DF1A290-49CE-4B8B-83C7-F86F5E159194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15ml used</t>
        </r>
      </text>
    </comment>
    <comment ref="B203" authorId="0" guid="{F76DEBFD-66C0-4030-B256-93EAB53C40CA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375ml used</t>
        </r>
      </text>
    </comment>
    <comment ref="B224" authorId="0" guid="{C16374AA-07B5-47AF-92E4-7CBD85F23AC9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833g used</t>
        </r>
      </text>
    </comment>
    <comment ref="B225" authorId="0" guid="{D0AFBC19-77AE-4617-A47B-C3FED81B2AAD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375g used</t>
        </r>
      </text>
    </comment>
    <comment ref="B227" authorId="0" guid="{12B1C533-ED36-4CA0-839E-CDCAF09C1CE2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375g used</t>
        </r>
      </text>
    </comment>
    <comment ref="B230" authorId="0" guid="{CD73660B-23C3-4A26-A658-3E9C88678F73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15ml used</t>
        </r>
      </text>
    </comment>
    <comment ref="B231" authorId="0" guid="{4697E208-909F-4CE9-9899-D8B763C18EEE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375ml used</t>
        </r>
      </text>
    </comment>
    <comment ref="D252" authorId="0" guid="{FD730ABB-98C5-4FB3-9C1E-465DE7C1CAAD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Check price. Include in assumptions that producing the peanuts can be a cost reduction measure.</t>
        </r>
      </text>
    </comment>
    <comment ref="B254" authorId="0" guid="{F41A0894-3C9E-4EF2-B5BD-0E0F0C69DE40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200g sugar needed</t>
        </r>
      </text>
    </comment>
    <comment ref="B256" authorId="0" guid="{B00F4418-302F-467F-AF2B-903E970D9E51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40g needed</t>
        </r>
      </text>
    </comment>
    <comment ref="D274" authorId="0" guid="{E569FDB1-008F-49E6-B853-E5BD1D629679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Check price</t>
        </r>
      </text>
    </comment>
    <comment ref="B297" authorId="0" guid="{57513C07-B7D8-40D5-BD91-FABDE7864337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 cup of orange mesh to 1 cup of sugar</t>
        </r>
      </text>
    </comment>
  </commentList>
</comments>
</file>

<file path=xl/comments10.xml><?xml version="1.0" encoding="utf-8"?>
<comments xmlns="http://schemas.openxmlformats.org/spreadsheetml/2006/main">
  <authors>
    <author>Girlie Simelane</author>
  </authors>
  <commentList>
    <comment ref="B10" authorId="0" guid="{F76F3CE4-BB99-43A0-B48B-FD120DE37F69}" shapeId="0">
      <text>
        <r>
          <rPr>
            <b/>
            <sz val="9"/>
            <color indexed="81"/>
            <rFont val="Tahoma"/>
            <family val="2"/>
          </rPr>
          <t>Girlie Simelane:</t>
        </r>
        <r>
          <rPr>
            <sz val="9"/>
            <color indexed="81"/>
            <rFont val="Tahoma"/>
            <family val="2"/>
          </rPr>
          <t xml:space="preserve">
Only 75g will be used</t>
        </r>
      </text>
    </comment>
    <comment ref="B12" authorId="0" guid="{B3EB8E7C-0EAF-4BEE-8A8B-6570737BE4A8}" shapeId="0">
      <text>
        <r>
          <rPr>
            <b/>
            <sz val="9"/>
            <color indexed="81"/>
            <rFont val="Tahoma"/>
            <family val="2"/>
          </rPr>
          <t>Girlie Simelane:</t>
        </r>
        <r>
          <rPr>
            <sz val="9"/>
            <color indexed="81"/>
            <rFont val="Tahoma"/>
            <family val="2"/>
          </rPr>
          <t xml:space="preserve">
Only 125ml will be used
</t>
        </r>
      </text>
    </comment>
    <comment ref="B36" authorId="0" guid="{EA603220-C7F0-4F12-875D-2007B4854126}" shapeId="0">
      <text>
        <r>
          <rPr>
            <b/>
            <sz val="9"/>
            <color indexed="81"/>
            <rFont val="Tahoma"/>
            <family val="2"/>
          </rPr>
          <t>Girlie Simelane:</t>
        </r>
        <r>
          <rPr>
            <sz val="9"/>
            <color indexed="81"/>
            <rFont val="Tahoma"/>
            <family val="2"/>
          </rPr>
          <t xml:space="preserve">
Only 625g will be used
</t>
        </r>
      </text>
    </comment>
    <comment ref="B38" authorId="0" guid="{C263A7F8-A969-48E8-9BDA-777998C46C94}" shapeId="0">
      <text>
        <r>
          <rPr>
            <b/>
            <sz val="9"/>
            <color indexed="81"/>
            <rFont val="Tahoma"/>
            <family val="2"/>
          </rPr>
          <t>Girlie Simelane:</t>
        </r>
        <r>
          <rPr>
            <sz val="9"/>
            <color indexed="81"/>
            <rFont val="Tahoma"/>
            <family val="2"/>
          </rPr>
          <t xml:space="preserve">
Only 125ml will be used
</t>
        </r>
      </text>
    </comment>
    <comment ref="B60" authorId="0" guid="{CDDD5B55-6407-4E5F-8FFA-24E99E467AE5}" shapeId="0">
      <text>
        <r>
          <rPr>
            <b/>
            <sz val="9"/>
            <color indexed="81"/>
            <rFont val="Tahoma"/>
            <family val="2"/>
          </rPr>
          <t>Girlie Simelane:</t>
        </r>
        <r>
          <rPr>
            <sz val="9"/>
            <color indexed="81"/>
            <rFont val="Tahoma"/>
            <family val="2"/>
          </rPr>
          <t xml:space="preserve">
Only 625g will be used
</t>
        </r>
      </text>
    </comment>
    <comment ref="B61" authorId="0" guid="{9302B5C9-4F8D-463C-AF31-03B5BD13BEC6}" shapeId="0">
      <text>
        <r>
          <rPr>
            <b/>
            <sz val="9"/>
            <color indexed="81"/>
            <rFont val="Tahoma"/>
            <family val="2"/>
          </rPr>
          <t>Girlie Simelane:</t>
        </r>
        <r>
          <rPr>
            <sz val="9"/>
            <color indexed="81"/>
            <rFont val="Tahoma"/>
            <family val="2"/>
          </rPr>
          <t xml:space="preserve">
Only 2.5kg will be used
</t>
        </r>
      </text>
    </comment>
    <comment ref="B63" authorId="0" guid="{8157FBCD-8A25-4D31-A0BD-395EEA89BD22}" shapeId="0">
      <text>
        <r>
          <rPr>
            <b/>
            <sz val="9"/>
            <color indexed="81"/>
            <rFont val="Tahoma"/>
            <family val="2"/>
          </rPr>
          <t>Girlie Simelane:</t>
        </r>
        <r>
          <rPr>
            <sz val="9"/>
            <color indexed="81"/>
            <rFont val="Tahoma"/>
            <family val="2"/>
          </rPr>
          <t xml:space="preserve">
Only 125ml will be used
</t>
        </r>
      </text>
    </comment>
    <comment ref="B155" authorId="0" guid="{BD746662-34BF-4360-B69C-0F5F5DE46983}" shapeId="0">
      <text>
        <r>
          <rPr>
            <b/>
            <sz val="9"/>
            <color indexed="81"/>
            <rFont val="Tahoma"/>
            <family val="2"/>
          </rPr>
          <t>Girlie Simelane:</t>
        </r>
        <r>
          <rPr>
            <sz val="9"/>
            <color indexed="81"/>
            <rFont val="Tahoma"/>
            <family val="2"/>
          </rPr>
          <t xml:space="preserve">
Only 625g needed
</t>
        </r>
      </text>
    </comment>
  </commentList>
</comments>
</file>

<file path=xl/comments2.xml><?xml version="1.0" encoding="utf-8"?>
<comments xmlns="http://schemas.openxmlformats.org/spreadsheetml/2006/main">
  <authors>
    <author>Girlie Simelane</author>
  </authors>
  <commentList>
    <comment ref="B13" authorId="0" guid="{A92CED06-B763-4FAE-9305-28097030CC0B}" shapeId="0">
      <text>
        <r>
          <rPr>
            <b/>
            <sz val="9"/>
            <color indexed="81"/>
            <rFont val="Tahoma"/>
            <family val="2"/>
          </rPr>
          <t>Girlie Simelane:</t>
        </r>
        <r>
          <rPr>
            <sz val="9"/>
            <color indexed="81"/>
            <rFont val="Tahoma"/>
            <family val="2"/>
          </rPr>
          <t xml:space="preserve">
Only 400g used</t>
        </r>
      </text>
    </comment>
    <comment ref="B15" authorId="0" guid="{6E303517-026C-45CE-9D62-5C3D5ADF7F0A}" shapeId="0">
      <text>
        <r>
          <rPr>
            <b/>
            <sz val="9"/>
            <color indexed="81"/>
            <rFont val="Tahoma"/>
            <family val="2"/>
          </rPr>
          <t>Girlie Simelane:</t>
        </r>
        <r>
          <rPr>
            <sz val="9"/>
            <color indexed="81"/>
            <rFont val="Tahoma"/>
            <family val="2"/>
          </rPr>
          <t xml:space="preserve">
Only 50g used
</t>
        </r>
      </text>
    </comment>
  </commentList>
</comments>
</file>

<file path=xl/comments3.xml><?xml version="1.0" encoding="utf-8"?>
<comments xmlns="http://schemas.openxmlformats.org/spreadsheetml/2006/main">
  <authors>
    <author>Girlie Simelane</author>
  </authors>
  <commentList>
    <comment ref="C9" authorId="0" guid="{45B7BABD-868A-46E6-A105-210932EAD25F}" shapeId="0">
      <text>
        <r>
          <rPr>
            <b/>
            <sz val="9"/>
            <color indexed="81"/>
            <rFont val="Tahoma"/>
            <charset val="1"/>
          </rPr>
          <t>Girlie Simelane:</t>
        </r>
        <r>
          <rPr>
            <sz val="9"/>
            <color indexed="81"/>
            <rFont val="Tahoma"/>
            <charset val="1"/>
          </rPr>
          <t xml:space="preserve">
Only 750g used</t>
        </r>
      </text>
    </comment>
    <comment ref="B12" authorId="0" guid="{C73831DE-C20C-4818-AD58-1234D6F55BB3}" shapeId="0">
      <text>
        <r>
          <rPr>
            <b/>
            <sz val="9"/>
            <color indexed="81"/>
            <rFont val="Tahoma"/>
            <charset val="1"/>
          </rPr>
          <t>Girlie Simelane:</t>
        </r>
        <r>
          <rPr>
            <sz val="9"/>
            <color indexed="81"/>
            <rFont val="Tahoma"/>
            <charset val="1"/>
          </rPr>
          <t xml:space="preserve">
Only 5 Tablespoons needed</t>
        </r>
      </text>
    </comment>
  </commentList>
</comments>
</file>

<file path=xl/comments4.xml><?xml version="1.0" encoding="utf-8"?>
<comments xmlns="http://schemas.openxmlformats.org/spreadsheetml/2006/main">
  <authors>
    <author>Girlie Simelane</author>
  </authors>
  <commentList>
    <comment ref="B11" authorId="0" guid="{6B72E236-8D4A-481B-9660-4E3EF26F87EC}" shapeId="0">
      <text>
        <r>
          <rPr>
            <b/>
            <sz val="9"/>
            <color indexed="81"/>
            <rFont val="Tahoma"/>
            <family val="2"/>
          </rPr>
          <t>Girlie Simelane:</t>
        </r>
        <r>
          <rPr>
            <sz val="9"/>
            <color indexed="81"/>
            <rFont val="Tahoma"/>
            <family val="2"/>
          </rPr>
          <t xml:space="preserve">
5 teaspoons needed</t>
        </r>
      </text>
    </comment>
    <comment ref="B13" authorId="0" guid="{0264312F-8C5F-4805-8FC7-09D18378924F}" shapeId="0">
      <text>
        <r>
          <rPr>
            <b/>
            <sz val="9"/>
            <color indexed="81"/>
            <rFont val="Tahoma"/>
            <family val="2"/>
          </rPr>
          <t>Girlie Simelane:</t>
        </r>
        <r>
          <rPr>
            <sz val="9"/>
            <color indexed="81"/>
            <rFont val="Tahoma"/>
            <family val="2"/>
          </rPr>
          <t xml:space="preserve">
Only 200 eggs used
</t>
        </r>
      </text>
    </comment>
    <comment ref="B14" authorId="0" guid="{61FC79D1-45F8-4C81-A2DD-1BB51E5409CD}" shapeId="0">
      <text>
        <r>
          <rPr>
            <b/>
            <sz val="9"/>
            <color indexed="81"/>
            <rFont val="Tahoma"/>
            <family val="2"/>
          </rPr>
          <t>Girlie Simelane:</t>
        </r>
        <r>
          <rPr>
            <sz val="9"/>
            <color indexed="81"/>
            <rFont val="Tahoma"/>
            <family val="2"/>
          </rPr>
          <t xml:space="preserve">
Only 600ml used
</t>
        </r>
      </text>
    </comment>
  </commentList>
</comments>
</file>

<file path=xl/comments5.xml><?xml version="1.0" encoding="utf-8"?>
<comments xmlns="http://schemas.openxmlformats.org/spreadsheetml/2006/main">
  <authors>
    <author>Girlie Simelane</author>
  </authors>
  <commentList>
    <comment ref="B9" authorId="0" guid="{C69911CD-3A63-401A-A863-C1562437BD2F}" shapeId="0">
      <text>
        <r>
          <rPr>
            <b/>
            <sz val="9"/>
            <color indexed="81"/>
            <rFont val="Tahoma"/>
            <charset val="1"/>
          </rPr>
          <t>Girlie Simelane:</t>
        </r>
        <r>
          <rPr>
            <sz val="9"/>
            <color indexed="81"/>
            <rFont val="Tahoma"/>
            <charset val="1"/>
          </rPr>
          <t xml:space="preserve">
Only 2.5kg used
</t>
        </r>
      </text>
    </comment>
    <comment ref="B13" authorId="0" guid="{8C2932C6-8119-4261-A8AD-5CB03D4D055D}" shapeId="0">
      <text>
        <r>
          <rPr>
            <b/>
            <sz val="9"/>
            <color indexed="81"/>
            <rFont val="Tahoma"/>
            <charset val="1"/>
          </rPr>
          <t>Girlie Simelane:</t>
        </r>
        <r>
          <rPr>
            <sz val="9"/>
            <color indexed="81"/>
            <rFont val="Tahoma"/>
            <charset val="1"/>
          </rPr>
          <t xml:space="preserve">
Only 7.5kg used
</t>
        </r>
      </text>
    </comment>
    <comment ref="B14" authorId="0" guid="{3B7526EE-D693-4A89-9906-FDF2018603A3}" shapeId="0">
      <text>
        <r>
          <rPr>
            <b/>
            <sz val="9"/>
            <color indexed="81"/>
            <rFont val="Tahoma"/>
            <charset val="1"/>
          </rPr>
          <t>Girlie Simelane:</t>
        </r>
        <r>
          <rPr>
            <sz val="9"/>
            <color indexed="81"/>
            <rFont val="Tahoma"/>
            <charset val="1"/>
          </rPr>
          <t xml:space="preserve">
Only 80 used
</t>
        </r>
      </text>
    </comment>
    <comment ref="B15" authorId="0" guid="{829B40E7-F66F-4121-96E1-EEBF8A0F45D7}" shapeId="0">
      <text>
        <r>
          <rPr>
            <b/>
            <sz val="9"/>
            <color indexed="81"/>
            <rFont val="Tahoma"/>
            <charset val="1"/>
          </rPr>
          <t>Girlie Simelane:</t>
        </r>
        <r>
          <rPr>
            <sz val="9"/>
            <color indexed="81"/>
            <rFont val="Tahoma"/>
            <charset val="1"/>
          </rPr>
          <t xml:space="preserve">
Only 150ml used
</t>
        </r>
      </text>
    </comment>
  </commentList>
</comments>
</file>

<file path=xl/comments6.xml><?xml version="1.0" encoding="utf-8"?>
<comments xmlns="http://schemas.openxmlformats.org/spreadsheetml/2006/main">
  <authors>
    <author>Girlie Simelane</author>
  </authors>
  <commentList>
    <comment ref="C9" authorId="0" guid="{3896AAAD-3FA8-4738-8743-7A91838C9805}" shapeId="0">
      <text>
        <r>
          <rPr>
            <b/>
            <sz val="9"/>
            <color indexed="81"/>
            <rFont val="Tahoma"/>
            <family val="2"/>
          </rPr>
          <t>Girlie Simelane:</t>
        </r>
        <r>
          <rPr>
            <sz val="9"/>
            <color indexed="81"/>
            <rFont val="Tahoma"/>
            <family val="2"/>
          </rPr>
          <t xml:space="preserve">
2.5kg magarine for baking and other 2.5 for icing
</t>
        </r>
      </text>
    </comment>
    <comment ref="B11" authorId="0" guid="{799635A7-3E71-4443-8C5B-660E10DB7419}" shapeId="0">
      <text>
        <r>
          <rPr>
            <b/>
            <sz val="9"/>
            <color indexed="81"/>
            <rFont val="Tahoma"/>
            <charset val="1"/>
          </rPr>
          <t>Girlie Simelane:</t>
        </r>
        <r>
          <rPr>
            <sz val="9"/>
            <color indexed="81"/>
            <rFont val="Tahoma"/>
            <charset val="1"/>
          </rPr>
          <t xml:space="preserve">
Only 7.5kg used
</t>
        </r>
      </text>
    </comment>
    <comment ref="B14" authorId="0" guid="{1ED22E48-516B-478A-A39F-F77BBB68BF6E}" shapeId="0">
      <text>
        <r>
          <rPr>
            <b/>
            <sz val="9"/>
            <color indexed="81"/>
            <rFont val="Tahoma"/>
            <charset val="1"/>
          </rPr>
          <t>Girlie Simelane:</t>
        </r>
        <r>
          <rPr>
            <sz val="9"/>
            <color indexed="81"/>
            <rFont val="Tahoma"/>
            <charset val="1"/>
          </rPr>
          <t xml:space="preserve">
Only 80 used
</t>
        </r>
      </text>
    </comment>
    <comment ref="B15" authorId="0" guid="{04728A51-7632-40A9-80FF-1D14ACC4F0A3}" shapeId="0">
      <text>
        <r>
          <rPr>
            <b/>
            <sz val="9"/>
            <color indexed="81"/>
            <rFont val="Tahoma"/>
            <charset val="1"/>
          </rPr>
          <t>Girlie Simelane:</t>
        </r>
        <r>
          <rPr>
            <sz val="9"/>
            <color indexed="81"/>
            <rFont val="Tahoma"/>
            <charset val="1"/>
          </rPr>
          <t xml:space="preserve">
Only 150ml used
</t>
        </r>
      </text>
    </comment>
  </commentList>
</comments>
</file>

<file path=xl/comments7.xml><?xml version="1.0" encoding="utf-8"?>
<comments xmlns="http://schemas.openxmlformats.org/spreadsheetml/2006/main">
  <authors>
    <author>Girlie Simelane</author>
  </authors>
  <commentList>
    <comment ref="B10" authorId="0" guid="{77E08070-ECCC-4F99-8006-FF7A623E500B}" shapeId="0">
      <text>
        <r>
          <rPr>
            <b/>
            <sz val="9"/>
            <color indexed="81"/>
            <rFont val="Tahoma"/>
            <family val="2"/>
          </rPr>
          <t>Girlie Simelane:</t>
        </r>
        <r>
          <rPr>
            <sz val="9"/>
            <color indexed="81"/>
            <rFont val="Tahoma"/>
            <family val="2"/>
          </rPr>
          <t xml:space="preserve">
Only 80g needed
</t>
        </r>
      </text>
    </comment>
    <comment ref="B11" authorId="0" guid="{22E3CCC5-4E72-4C74-808A-6742926A7E8E}" shapeId="0">
      <text>
        <r>
          <rPr>
            <b/>
            <sz val="9"/>
            <color indexed="81"/>
            <rFont val="Tahoma"/>
            <family val="2"/>
          </rPr>
          <t>Girlie Simelane:</t>
        </r>
        <r>
          <rPr>
            <sz val="9"/>
            <color indexed="81"/>
            <rFont val="Tahoma"/>
            <family val="2"/>
          </rPr>
          <t xml:space="preserve">
Only 800g will be used
</t>
        </r>
      </text>
    </comment>
  </commentList>
</comments>
</file>

<file path=xl/comments8.xml><?xml version="1.0" encoding="utf-8"?>
<comments xmlns="http://schemas.openxmlformats.org/spreadsheetml/2006/main">
  <authors>
    <author>Girlie Simelane</author>
  </authors>
  <commentList>
    <comment ref="B10" authorId="0" guid="{202298BB-2375-44EC-904D-0AFFF1CC8B92}" shapeId="0">
      <text>
        <r>
          <rPr>
            <b/>
            <sz val="9"/>
            <color indexed="81"/>
            <rFont val="Tahoma"/>
            <family val="2"/>
          </rPr>
          <t>Girlie Simelane:</t>
        </r>
        <r>
          <rPr>
            <sz val="9"/>
            <color indexed="81"/>
            <rFont val="Tahoma"/>
            <family val="2"/>
          </rPr>
          <t xml:space="preserve">
Only 5ltr will be used
</t>
        </r>
      </text>
    </comment>
  </commentList>
</comments>
</file>

<file path=xl/comments9.xml><?xml version="1.0" encoding="utf-8"?>
<comments xmlns="http://schemas.openxmlformats.org/spreadsheetml/2006/main">
  <authors>
    <author>Girlie Simelane</author>
  </authors>
  <commentList>
    <comment ref="B9" authorId="0" guid="{88080807-873F-4528-AD0B-BB9079FB9430}" shapeId="0">
      <text>
        <r>
          <rPr>
            <b/>
            <sz val="9"/>
            <color indexed="81"/>
            <rFont val="Tahoma"/>
            <family val="2"/>
          </rPr>
          <t>Girlie Simelane:</t>
        </r>
        <r>
          <rPr>
            <sz val="9"/>
            <color indexed="81"/>
            <rFont val="Tahoma"/>
            <family val="2"/>
          </rPr>
          <t xml:space="preserve">
Only 2.8ltr will be used
</t>
        </r>
      </text>
    </comment>
    <comment ref="B10" authorId="0" guid="{5244C9A8-8A45-4838-AA7E-EBBFC3976B4B}" shapeId="0">
      <text>
        <r>
          <rPr>
            <b/>
            <sz val="9"/>
            <color indexed="81"/>
            <rFont val="Tahoma"/>
            <family val="2"/>
          </rPr>
          <t>Girlie Simelane:</t>
        </r>
        <r>
          <rPr>
            <sz val="9"/>
            <color indexed="81"/>
            <rFont val="Tahoma"/>
            <family val="2"/>
          </rPr>
          <t xml:space="preserve">
Only 2.8ltr will be used
</t>
        </r>
      </text>
    </comment>
    <comment ref="B11" authorId="0" guid="{61BEB81C-1810-4F7C-97F5-44601395EDF1}" shapeId="0">
      <text>
        <r>
          <rPr>
            <b/>
            <sz val="9"/>
            <color indexed="81"/>
            <rFont val="Tahoma"/>
            <family val="2"/>
          </rPr>
          <t>Girlie Simelane:</t>
        </r>
        <r>
          <rPr>
            <sz val="9"/>
            <color indexed="81"/>
            <rFont val="Tahoma"/>
            <family val="2"/>
          </rPr>
          <t xml:space="preserve">
Only 2.8 kg will be used
</t>
        </r>
      </text>
    </comment>
  </commentList>
</comments>
</file>

<file path=xl/sharedStrings.xml><?xml version="1.0" encoding="utf-8"?>
<sst xmlns="http://schemas.openxmlformats.org/spreadsheetml/2006/main" count="1368" uniqueCount="265">
  <si>
    <t>Item</t>
  </si>
  <si>
    <t>Units</t>
  </si>
  <si>
    <t xml:space="preserve"> Quantity </t>
  </si>
  <si>
    <t xml:space="preserve"> Unit Price </t>
  </si>
  <si>
    <t xml:space="preserve"> Amount </t>
  </si>
  <si>
    <t>Income</t>
  </si>
  <si>
    <t>Sales</t>
  </si>
  <si>
    <t>400ml bottles</t>
  </si>
  <si>
    <t>Total Income</t>
  </si>
  <si>
    <t>Operational Costs</t>
  </si>
  <si>
    <t>Cayenne pepper</t>
  </si>
  <si>
    <t>5kg</t>
  </si>
  <si>
    <t>Cooking oil</t>
  </si>
  <si>
    <t>500ml</t>
  </si>
  <si>
    <t>Vinegar</t>
  </si>
  <si>
    <t>2ltr</t>
  </si>
  <si>
    <t>Onions</t>
  </si>
  <si>
    <t>1 bulb</t>
  </si>
  <si>
    <t>Garlic</t>
  </si>
  <si>
    <t>Bottles</t>
  </si>
  <si>
    <t>400ml</t>
  </si>
  <si>
    <t>Salt</t>
  </si>
  <si>
    <t>10g</t>
  </si>
  <si>
    <t>Electricity</t>
  </si>
  <si>
    <t>kWh</t>
  </si>
  <si>
    <t>Water</t>
  </si>
  <si>
    <t>Ltr</t>
  </si>
  <si>
    <t>Transport</t>
  </si>
  <si>
    <t>km</t>
  </si>
  <si>
    <t>Labour</t>
  </si>
  <si>
    <t>m/day</t>
  </si>
  <si>
    <t>Total Operational Costs</t>
  </si>
  <si>
    <t>Gross Margin</t>
  </si>
  <si>
    <t>Break Even Price</t>
  </si>
  <si>
    <t>Break Even Yield</t>
  </si>
  <si>
    <t>250ml bottles</t>
  </si>
  <si>
    <t>10kg</t>
  </si>
  <si>
    <t>Sugar</t>
  </si>
  <si>
    <t>Lemon Juice</t>
  </si>
  <si>
    <t>250ml</t>
  </si>
  <si>
    <t>Oranges</t>
  </si>
  <si>
    <t>7kg</t>
  </si>
  <si>
    <t>Cake Flour</t>
  </si>
  <si>
    <t>Margarine</t>
  </si>
  <si>
    <t>1kg</t>
  </si>
  <si>
    <t>2.5kg</t>
  </si>
  <si>
    <t>Yeast</t>
  </si>
  <si>
    <t>250g</t>
  </si>
  <si>
    <t>Packaging</t>
  </si>
  <si>
    <t>100s</t>
  </si>
  <si>
    <t>Loaves</t>
  </si>
  <si>
    <t>Bread Flour</t>
  </si>
  <si>
    <t>White Sugar</t>
  </si>
  <si>
    <t>Mashed Sweet potato</t>
  </si>
  <si>
    <t>Scones</t>
  </si>
  <si>
    <t>Self Raising Flour</t>
  </si>
  <si>
    <t>Bicarbonate of soda</t>
  </si>
  <si>
    <t>Sour milk</t>
  </si>
  <si>
    <t>Eggs</t>
  </si>
  <si>
    <t>egg</t>
  </si>
  <si>
    <t>Vanilla Essence</t>
  </si>
  <si>
    <t>50s</t>
  </si>
  <si>
    <t>100g</t>
  </si>
  <si>
    <t>Tomatoes</t>
  </si>
  <si>
    <t>Paprika</t>
  </si>
  <si>
    <t>55g</t>
  </si>
  <si>
    <t>750ml bottles</t>
  </si>
  <si>
    <t>Fresh Cayenne pepper</t>
  </si>
  <si>
    <t>5ltr</t>
  </si>
  <si>
    <t>Green Beans</t>
  </si>
  <si>
    <t>750ml</t>
  </si>
  <si>
    <t>Carrots</t>
  </si>
  <si>
    <t>175ml bottles</t>
  </si>
  <si>
    <t>Beans</t>
  </si>
  <si>
    <t>3kg</t>
  </si>
  <si>
    <t>175ml</t>
  </si>
  <si>
    <t>Cakes</t>
  </si>
  <si>
    <t>Milk</t>
  </si>
  <si>
    <t>500ml bottles</t>
  </si>
  <si>
    <t>Peanuts</t>
  </si>
  <si>
    <t>50kg</t>
  </si>
  <si>
    <t>500g</t>
  </si>
  <si>
    <t>Plastic bottles</t>
  </si>
  <si>
    <t>50ml</t>
  </si>
  <si>
    <t>2kg</t>
  </si>
  <si>
    <t>300ml bottles</t>
  </si>
  <si>
    <t>Cabbage (Large/4kg)</t>
  </si>
  <si>
    <t>head</t>
  </si>
  <si>
    <t>Atchaar Masala</t>
  </si>
  <si>
    <t>Icing sugar</t>
  </si>
  <si>
    <t>Margarine (Full fat)</t>
  </si>
  <si>
    <t>Egg</t>
  </si>
  <si>
    <t>Baking powder</t>
  </si>
  <si>
    <t>Fondent</t>
  </si>
  <si>
    <t>Colouring</t>
  </si>
  <si>
    <t>40ml</t>
  </si>
  <si>
    <t>2. Swazi Buns</t>
  </si>
  <si>
    <t>3. Sweet Potato Bread</t>
  </si>
  <si>
    <t>4. Sweet Potato Scones</t>
  </si>
  <si>
    <t>5. Tomato Chutney</t>
  </si>
  <si>
    <t>6. Vegetable Atchar</t>
  </si>
  <si>
    <t>7. Bean Jam</t>
  </si>
  <si>
    <t>8. Butter Cream Iced Cake (25cm diameter)</t>
  </si>
  <si>
    <t>9. Fondant Iced Cake (25cm diameter)</t>
  </si>
  <si>
    <t>10. Peanut Butter</t>
  </si>
  <si>
    <t>11. Peanut Butter</t>
  </si>
  <si>
    <t>12. Orange Marmalade Gross Margin</t>
  </si>
  <si>
    <t>cloves</t>
  </si>
  <si>
    <t>Gross Profit</t>
  </si>
  <si>
    <t>Trips</t>
  </si>
  <si>
    <t>NOTES</t>
  </si>
  <si>
    <t xml:space="preserve">To enhance the flavour one can add some herbs or spices </t>
  </si>
  <si>
    <t>White sugar</t>
  </si>
  <si>
    <t>1. Cayenne Pepper Sauce Enterprise</t>
  </si>
  <si>
    <t>Trip</t>
  </si>
  <si>
    <t>White margarine (for icing)</t>
  </si>
  <si>
    <t>Price</t>
  </si>
  <si>
    <t>Cabbage</t>
  </si>
  <si>
    <t>Onion</t>
  </si>
  <si>
    <t>Green beans</t>
  </si>
  <si>
    <t>Cake flour</t>
  </si>
  <si>
    <t>Self raising Flour</t>
  </si>
  <si>
    <t>Bread flour</t>
  </si>
  <si>
    <t>50g</t>
  </si>
  <si>
    <t>Egg Tray</t>
  </si>
  <si>
    <t>30s</t>
  </si>
  <si>
    <t>1ltr</t>
  </si>
  <si>
    <t>Ginger</t>
  </si>
  <si>
    <t>Fresh Cayenne Papper</t>
  </si>
  <si>
    <t>Detergents</t>
  </si>
  <si>
    <t>Cde</t>
  </si>
  <si>
    <t>Dye</t>
  </si>
  <si>
    <t>Lemon perfume</t>
  </si>
  <si>
    <t>100ml</t>
  </si>
  <si>
    <t>Caustic soda</t>
  </si>
  <si>
    <t>Musk perfume</t>
  </si>
  <si>
    <t>NP 9</t>
  </si>
  <si>
    <t>Amount</t>
  </si>
  <si>
    <t>Kulu powder</t>
  </si>
  <si>
    <t>Alcogum</t>
  </si>
  <si>
    <t>Lavender perfume</t>
  </si>
  <si>
    <t>Hypo</t>
  </si>
  <si>
    <t>Adogen</t>
  </si>
  <si>
    <t>Containers</t>
  </si>
  <si>
    <t>Frost containers</t>
  </si>
  <si>
    <t xml:space="preserve">Electricity </t>
  </si>
  <si>
    <t>Kwh</t>
  </si>
  <si>
    <t>The amount of cayenner papper used is in a full 5litre bucket and it may not be equivalent to 5kg</t>
  </si>
  <si>
    <t>Xanthan gum</t>
  </si>
  <si>
    <t>For Xantham gum we use 1% of the total amount of the pepper</t>
  </si>
  <si>
    <t>Paprika can be used to improve consistance in colour in case the pepper is in different stages of rippening. It is advisable to use paprika oil instead of powder</t>
  </si>
  <si>
    <t>Product branding</t>
  </si>
  <si>
    <t>Stickers</t>
  </si>
  <si>
    <t>Buns</t>
  </si>
  <si>
    <t>Glass Bottles</t>
  </si>
  <si>
    <t>Branding</t>
  </si>
  <si>
    <t>Product Branding</t>
  </si>
  <si>
    <t>8. Butter Cream Iced Cake (20cm diameter)</t>
  </si>
  <si>
    <t>9. Fondant Iced Cake (20cm diameter)</t>
  </si>
  <si>
    <t>Processors need to consider using an emulsifier (Lecithin) to stabilize the butter</t>
  </si>
  <si>
    <t>Dishwashing Soap Gross Margin</t>
  </si>
  <si>
    <t>SLES (70%)</t>
  </si>
  <si>
    <t>1 L</t>
  </si>
  <si>
    <t>CDE</t>
  </si>
  <si>
    <t>15g</t>
  </si>
  <si>
    <t>Perfume</t>
  </si>
  <si>
    <t>Multi-purpose Cleaner Gross Margin</t>
  </si>
  <si>
    <t>Sulphonic Acid</t>
  </si>
  <si>
    <t>1 kg</t>
  </si>
  <si>
    <t>Cleaning Cream Gross Margin</t>
  </si>
  <si>
    <t>SLES</t>
  </si>
  <si>
    <t>Fabric softner Gross Margin</t>
  </si>
  <si>
    <t>Sles</t>
  </si>
  <si>
    <t xml:space="preserve">Trips </t>
  </si>
  <si>
    <t>Thick Bleach Gross Margin</t>
  </si>
  <si>
    <t>Brown sugar</t>
  </si>
  <si>
    <t>Margarine (white)</t>
  </si>
  <si>
    <t>14g</t>
  </si>
  <si>
    <t>Tomato</t>
  </si>
  <si>
    <t>Fondant</t>
  </si>
  <si>
    <t>Food colour</t>
  </si>
  <si>
    <t>Atcher masala</t>
  </si>
  <si>
    <t>Sulphonic acid</t>
  </si>
  <si>
    <t>Palm oil</t>
  </si>
  <si>
    <t>Sodium silicate</t>
  </si>
  <si>
    <t>Soda Ash</t>
  </si>
  <si>
    <t>Soft blue perfume</t>
  </si>
  <si>
    <t>Wax</t>
  </si>
  <si>
    <t>A2 powder</t>
  </si>
  <si>
    <t>Duo blocks</t>
  </si>
  <si>
    <t>Paraffin</t>
  </si>
  <si>
    <t>bulb</t>
  </si>
  <si>
    <t>Oil based dye</t>
  </si>
  <si>
    <t>Glass bottle</t>
  </si>
  <si>
    <t>Plastic bottle</t>
  </si>
  <si>
    <t>375ml</t>
  </si>
  <si>
    <t>375ml bottles</t>
  </si>
  <si>
    <t>stickers</t>
  </si>
  <si>
    <t>18s</t>
  </si>
  <si>
    <t>4. Plain Scones</t>
  </si>
  <si>
    <t>Packaging (plastic bags)</t>
  </si>
  <si>
    <t>Break Even Quantity (375ml bottles)</t>
  </si>
  <si>
    <t>Break Even Quantity</t>
  </si>
  <si>
    <t xml:space="preserve">Eggs </t>
  </si>
  <si>
    <t>E</t>
  </si>
  <si>
    <t>dozen</t>
  </si>
  <si>
    <t>12,5kg</t>
  </si>
  <si>
    <t>Pine</t>
  </si>
  <si>
    <t>Dye(green)</t>
  </si>
  <si>
    <t>Litmas paper</t>
  </si>
  <si>
    <t>Containers(plastic)</t>
  </si>
  <si>
    <t>Backet</t>
  </si>
  <si>
    <t>Floor Polish Gross Margin</t>
  </si>
  <si>
    <t>Parafin</t>
  </si>
  <si>
    <t>1block</t>
  </si>
  <si>
    <t>Pine Gel Gross Margin</t>
  </si>
  <si>
    <t>Pine oil</t>
  </si>
  <si>
    <t>Litmus paper</t>
  </si>
  <si>
    <t>Green bar Gross Margin</t>
  </si>
  <si>
    <t>Sodium Silicate</t>
  </si>
  <si>
    <t>1 bar</t>
  </si>
  <si>
    <t>20ltr</t>
  </si>
  <si>
    <t>12. Tomato paste Gross Margin</t>
  </si>
  <si>
    <t>Lemon juice</t>
  </si>
  <si>
    <t>Glass bottle ( Chutney)</t>
  </si>
  <si>
    <t>Cake box</t>
  </si>
  <si>
    <t>Cake packaging (board)</t>
  </si>
  <si>
    <t xml:space="preserve">Packaging </t>
  </si>
  <si>
    <t xml:space="preserve">Box </t>
  </si>
  <si>
    <t>Board</t>
  </si>
  <si>
    <t>200s</t>
  </si>
  <si>
    <t>9g</t>
  </si>
  <si>
    <t>Packaging(plastic bags)</t>
  </si>
  <si>
    <t>Packaging ( Plastic bags )</t>
  </si>
  <si>
    <t>Selfraising Flour</t>
  </si>
  <si>
    <t>Selfraising flour</t>
  </si>
  <si>
    <t>125ml</t>
  </si>
  <si>
    <t>Plastic containers</t>
  </si>
  <si>
    <t>1L</t>
  </si>
  <si>
    <t>Notes</t>
  </si>
  <si>
    <t>12.5kg</t>
  </si>
  <si>
    <t>Size of the buns is medium.</t>
  </si>
  <si>
    <t>Dough mixer will be used as a labour saving device.</t>
  </si>
  <si>
    <t>60s</t>
  </si>
  <si>
    <t>One cake is  double stacked</t>
  </si>
  <si>
    <t>This is a basic butter cream iced cake. Designed cakes could cost more.</t>
  </si>
  <si>
    <t>This is a basic fondant cake. Designed cakes could cost more.</t>
  </si>
  <si>
    <t>This is a vanilla flavoured cake. Other flavours could cost more.</t>
  </si>
  <si>
    <t>700g</t>
  </si>
  <si>
    <t>Food processor will be used as a labour saving device.</t>
  </si>
  <si>
    <t>20kg</t>
  </si>
  <si>
    <t xml:space="preserve">This enterprice is viable when the volumes are high. </t>
  </si>
  <si>
    <t>Use the recommended variety of tomato.</t>
  </si>
  <si>
    <t>Labour saving equipment will be used ( roaster and peeler)</t>
  </si>
  <si>
    <t>The recommended peanut variety should be used.</t>
  </si>
  <si>
    <t>This enterprice is not viable unless raw materials are sourced  in large quantities.</t>
  </si>
  <si>
    <t>5L bucket</t>
  </si>
  <si>
    <t>5L</t>
  </si>
  <si>
    <t>L</t>
  </si>
  <si>
    <t>2L</t>
  </si>
  <si>
    <t>Head</t>
  </si>
  <si>
    <t>20L</t>
  </si>
  <si>
    <t>Delivery costs not included</t>
  </si>
  <si>
    <t>Delivery costs not included.</t>
  </si>
  <si>
    <t xml:space="preserve">Transport (taxi fare)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</si>
</sst>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66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2" fillId="2" borderId="5" xfId="1" applyFont="1" applyFill="1" applyBorder="1" applyAlignment="1">
      <alignment horizontal="center" vertical="center"/>
    </xf>
    <xf numFmtId="164" fontId="4" fillId="0" borderId="5" xfId="1" applyFont="1" applyBorder="1" applyAlignment="1">
      <alignment horizontal="right" vertical="center"/>
    </xf>
    <xf numFmtId="164" fontId="4" fillId="0" borderId="5" xfId="1" applyFont="1" applyBorder="1" applyAlignment="1">
      <alignment vertical="center"/>
    </xf>
    <xf numFmtId="164" fontId="2" fillId="2" borderId="5" xfId="1" applyFont="1" applyFill="1" applyBorder="1" applyAlignment="1">
      <alignment horizontal="right" vertical="center"/>
    </xf>
    <xf numFmtId="164" fontId="2" fillId="3" borderId="5" xfId="1" applyFont="1" applyFill="1" applyBorder="1" applyAlignment="1">
      <alignment vertical="center"/>
    </xf>
    <xf numFmtId="164" fontId="2" fillId="0" borderId="5" xfId="1" applyFont="1" applyBorder="1" applyAlignment="1">
      <alignment vertical="center"/>
    </xf>
    <xf numFmtId="164" fontId="2" fillId="2" borderId="5" xfId="1" applyFont="1" applyFill="1" applyBorder="1" applyAlignment="1">
      <alignment horizontal="right" vertical="top"/>
    </xf>
    <xf numFmtId="164" fontId="4" fillId="0" borderId="5" xfId="1" applyFont="1" applyBorder="1" applyAlignment="1">
      <alignment horizontal="right" vertical="top"/>
    </xf>
    <xf numFmtId="164" fontId="2" fillId="3" borderId="5" xfId="1" applyFont="1" applyFill="1" applyBorder="1" applyAlignment="1">
      <alignment horizontal="right" vertical="top"/>
    </xf>
    <xf numFmtId="164" fontId="2" fillId="0" borderId="5" xfId="1" applyFont="1" applyBorder="1" applyAlignment="1">
      <alignment horizontal="right" vertical="top"/>
    </xf>
    <xf numFmtId="0" fontId="5" fillId="0" borderId="0" xfId="0" applyFont="1"/>
    <xf numFmtId="164" fontId="5" fillId="0" borderId="0" xfId="1" applyFont="1" applyAlignment="1">
      <alignment horizontal="right" vertical="top"/>
    </xf>
    <xf numFmtId="164" fontId="5" fillId="0" borderId="0" xfId="1" applyFont="1"/>
    <xf numFmtId="0" fontId="4" fillId="4" borderId="4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164" fontId="4" fillId="4" borderId="5" xfId="1" applyFont="1" applyFill="1" applyBorder="1" applyAlignment="1">
      <alignment vertical="center"/>
    </xf>
    <xf numFmtId="164" fontId="4" fillId="4" borderId="5" xfId="1" applyFont="1" applyFill="1" applyBorder="1" applyAlignment="1">
      <alignment horizontal="right" vertical="top"/>
    </xf>
    <xf numFmtId="0" fontId="4" fillId="5" borderId="4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164" fontId="4" fillId="5" borderId="5" xfId="1" applyFont="1" applyFill="1" applyBorder="1" applyAlignment="1">
      <alignment vertical="center"/>
    </xf>
    <xf numFmtId="164" fontId="4" fillId="5" borderId="5" xfId="1" applyFont="1" applyFill="1" applyBorder="1" applyAlignment="1">
      <alignment horizontal="right" vertical="top"/>
    </xf>
    <xf numFmtId="164" fontId="4" fillId="4" borderId="5" xfId="1" applyFont="1" applyFill="1" applyBorder="1" applyAlignment="1">
      <alignment horizontal="right" vertical="center"/>
    </xf>
    <xf numFmtId="0" fontId="2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164" fontId="2" fillId="4" borderId="5" xfId="1" applyFont="1" applyFill="1" applyBorder="1" applyAlignment="1">
      <alignment horizontal="right" vertical="center"/>
    </xf>
    <xf numFmtId="164" fontId="2" fillId="4" borderId="5" xfId="1" applyFont="1" applyFill="1" applyBorder="1" applyAlignment="1">
      <alignment horizontal="right" vertical="top"/>
    </xf>
    <xf numFmtId="0" fontId="3" fillId="4" borderId="4" xfId="0" applyFont="1" applyFill="1" applyBorder="1" applyAlignment="1">
      <alignment vertical="center"/>
    </xf>
    <xf numFmtId="164" fontId="2" fillId="4" borderId="5" xfId="1" applyFont="1" applyFill="1" applyBorder="1" applyAlignment="1">
      <alignment vertical="center"/>
    </xf>
    <xf numFmtId="164" fontId="4" fillId="6" borderId="5" xfId="1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64" fontId="2" fillId="4" borderId="5" xfId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4" fillId="7" borderId="5" xfId="0" applyFont="1" applyFill="1" applyBorder="1" applyAlignment="1">
      <alignment vertical="center"/>
    </xf>
    <xf numFmtId="164" fontId="4" fillId="7" borderId="5" xfId="1" applyFont="1" applyFill="1" applyBorder="1" applyAlignment="1">
      <alignment vertical="center"/>
    </xf>
    <xf numFmtId="164" fontId="4" fillId="7" borderId="5" xfId="1" applyFont="1" applyFill="1" applyBorder="1" applyAlignment="1">
      <alignment horizontal="right" vertical="top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164" fontId="2" fillId="7" borderId="5" xfId="1" applyFont="1" applyFill="1" applyBorder="1" applyAlignment="1">
      <alignment horizontal="center" vertical="center"/>
    </xf>
    <xf numFmtId="164" fontId="2" fillId="7" borderId="5" xfId="1" applyFont="1" applyFill="1" applyBorder="1" applyAlignment="1">
      <alignment horizontal="right" vertical="top"/>
    </xf>
    <xf numFmtId="0" fontId="3" fillId="7" borderId="4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164" fontId="4" fillId="7" borderId="5" xfId="1" applyFont="1" applyFill="1" applyBorder="1" applyAlignment="1">
      <alignment horizontal="right" vertical="center"/>
    </xf>
    <xf numFmtId="0" fontId="2" fillId="7" borderId="4" xfId="0" applyFont="1" applyFill="1" applyBorder="1" applyAlignment="1">
      <alignment vertical="center"/>
    </xf>
    <xf numFmtId="164" fontId="2" fillId="7" borderId="5" xfId="1" applyFont="1" applyFill="1" applyBorder="1" applyAlignment="1">
      <alignment horizontal="right" vertical="center"/>
    </xf>
    <xf numFmtId="164" fontId="2" fillId="7" borderId="5" xfId="1" applyFont="1" applyFill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1" applyFont="1" applyBorder="1" applyAlignment="1">
      <alignment vertical="center"/>
    </xf>
    <xf numFmtId="164" fontId="2" fillId="0" borderId="0" xfId="1" applyFont="1" applyBorder="1" applyAlignment="1">
      <alignment horizontal="right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5" xfId="1" applyFont="1" applyFill="1" applyBorder="1" applyAlignment="1">
      <alignment horizontal="center" vertical="center"/>
    </xf>
    <xf numFmtId="164" fontId="2" fillId="0" borderId="5" xfId="1" applyFont="1" applyFill="1" applyBorder="1" applyAlignment="1">
      <alignment horizontal="right" vertical="top"/>
    </xf>
    <xf numFmtId="164" fontId="4" fillId="0" borderId="5" xfId="1" applyFont="1" applyFill="1" applyBorder="1" applyAlignment="1">
      <alignment horizontal="right" vertical="center"/>
    </xf>
    <xf numFmtId="164" fontId="4" fillId="0" borderId="5" xfId="1" applyFont="1" applyFill="1" applyBorder="1" applyAlignment="1">
      <alignment horizontal="right" vertical="top"/>
    </xf>
    <xf numFmtId="164" fontId="2" fillId="0" borderId="5" xfId="1" applyFont="1" applyFill="1" applyBorder="1" applyAlignment="1">
      <alignment horizontal="right" vertical="center"/>
    </xf>
    <xf numFmtId="164" fontId="4" fillId="0" borderId="5" xfId="1" applyFont="1" applyFill="1" applyBorder="1" applyAlignment="1">
      <alignment vertical="center"/>
    </xf>
    <xf numFmtId="164" fontId="2" fillId="0" borderId="5" xfId="1" applyFont="1" applyFill="1" applyBorder="1" applyAlignment="1">
      <alignment vertical="center"/>
    </xf>
    <xf numFmtId="0" fontId="2" fillId="8" borderId="4" xfId="0" applyFont="1" applyFill="1" applyBorder="1" applyAlignment="1">
      <alignment vertical="center"/>
    </xf>
    <xf numFmtId="0" fontId="2" fillId="8" borderId="5" xfId="0" applyFont="1" applyFill="1" applyBorder="1" applyAlignment="1">
      <alignment vertical="center"/>
    </xf>
    <xf numFmtId="164" fontId="2" fillId="8" borderId="5" xfId="1" applyFont="1" applyFill="1" applyBorder="1" applyAlignment="1">
      <alignment vertical="center"/>
    </xf>
    <xf numFmtId="9" fontId="2" fillId="8" borderId="5" xfId="2" applyFont="1" applyFill="1" applyBorder="1" applyAlignment="1">
      <alignment horizontal="right" vertical="top"/>
    </xf>
    <xf numFmtId="0" fontId="10" fillId="0" borderId="0" xfId="0" applyFont="1"/>
    <xf numFmtId="0" fontId="12" fillId="0" borderId="0" xfId="0" applyFont="1" applyAlignment="1">
      <alignment horizontal="center"/>
    </xf>
    <xf numFmtId="164" fontId="13" fillId="0" borderId="5" xfId="1" applyFont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8" borderId="8" xfId="0" applyFont="1" applyFill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1" fillId="0" borderId="0" xfId="0" applyFont="1"/>
    <xf numFmtId="0" fontId="4" fillId="0" borderId="0" xfId="0" applyFont="1" applyAlignment="1">
      <alignment vertical="center"/>
    </xf>
    <xf numFmtId="164" fontId="13" fillId="0" borderId="5" xfId="1" applyFont="1" applyBorder="1" applyAlignment="1">
      <alignment horizontal="right" vertical="top"/>
    </xf>
    <xf numFmtId="0" fontId="2" fillId="9" borderId="4" xfId="0" applyFont="1" applyFill="1" applyBorder="1" applyAlignment="1">
      <alignment vertical="center"/>
    </xf>
    <xf numFmtId="0" fontId="2" fillId="9" borderId="5" xfId="0" applyFont="1" applyFill="1" applyBorder="1" applyAlignment="1">
      <alignment vertical="center"/>
    </xf>
    <xf numFmtId="164" fontId="2" fillId="9" borderId="5" xfId="1" applyFont="1" applyFill="1" applyBorder="1" applyAlignment="1">
      <alignment vertical="center"/>
    </xf>
    <xf numFmtId="164" fontId="2" fillId="9" borderId="5" xfId="1" applyFont="1" applyFill="1" applyBorder="1" applyAlignment="1">
      <alignment horizontal="right" vertical="top"/>
    </xf>
    <xf numFmtId="0" fontId="15" fillId="0" borderId="0" xfId="3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4" fontId="5" fillId="0" borderId="5" xfId="1" applyFont="1" applyFill="1" applyBorder="1" applyAlignment="1">
      <alignment vertical="center"/>
    </xf>
    <xf numFmtId="164" fontId="5" fillId="0" borderId="5" xfId="1" applyFont="1" applyFill="1" applyBorder="1" applyAlignment="1">
      <alignment horizontal="right" vertical="top"/>
    </xf>
    <xf numFmtId="0" fontId="2" fillId="10" borderId="4" xfId="0" applyFont="1" applyFill="1" applyBorder="1" applyAlignment="1">
      <alignment vertical="center"/>
    </xf>
    <xf numFmtId="0" fontId="2" fillId="10" borderId="5" xfId="0" applyFont="1" applyFill="1" applyBorder="1" applyAlignment="1">
      <alignment vertical="center"/>
    </xf>
    <xf numFmtId="164" fontId="2" fillId="10" borderId="5" xfId="1" applyFont="1" applyFill="1" applyBorder="1" applyAlignment="1">
      <alignment vertical="center"/>
    </xf>
    <xf numFmtId="164" fontId="2" fillId="10" borderId="5" xfId="1" applyFont="1" applyFill="1" applyBorder="1" applyAlignment="1">
      <alignment horizontal="right" vertical="top"/>
    </xf>
    <xf numFmtId="164" fontId="14" fillId="8" borderId="5" xfId="1" applyFont="1" applyFill="1" applyBorder="1" applyAlignment="1">
      <alignment vertical="center"/>
    </xf>
    <xf numFmtId="0" fontId="16" fillId="0" borderId="0" xfId="0" applyFont="1"/>
    <xf numFmtId="0" fontId="14" fillId="8" borderId="5" xfId="0" applyFont="1" applyFill="1" applyBorder="1" applyAlignment="1">
      <alignment vertical="center"/>
    </xf>
    <xf numFmtId="164" fontId="13" fillId="0" borderId="5" xfId="1" applyFont="1" applyBorder="1" applyAlignment="1">
      <alignment horizontal="right" vertical="center"/>
    </xf>
    <xf numFmtId="0" fontId="14" fillId="3" borderId="5" xfId="0" applyFont="1" applyFill="1" applyBorder="1" applyAlignment="1">
      <alignment vertical="center"/>
    </xf>
    <xf numFmtId="164" fontId="14" fillId="3" borderId="5" xfId="1" applyFont="1" applyFill="1" applyBorder="1" applyAlignment="1">
      <alignment vertical="center"/>
    </xf>
    <xf numFmtId="164" fontId="14" fillId="0" borderId="5" xfId="1" applyFont="1" applyBorder="1" applyAlignment="1">
      <alignment vertical="center"/>
    </xf>
    <xf numFmtId="164" fontId="17" fillId="0" borderId="5" xfId="1" applyFont="1" applyBorder="1" applyAlignment="1">
      <alignment vertical="center"/>
    </xf>
    <xf numFmtId="2" fontId="2" fillId="2" borderId="5" xfId="1" applyNumberFormat="1" applyFont="1" applyFill="1" applyBorder="1" applyAlignment="1">
      <alignment horizontal="center" vertical="center"/>
    </xf>
    <xf numFmtId="2" fontId="4" fillId="0" borderId="5" xfId="1" applyNumberFormat="1" applyFont="1" applyBorder="1" applyAlignment="1">
      <alignment horizontal="right" vertical="center"/>
    </xf>
    <xf numFmtId="2" fontId="2" fillId="2" borderId="5" xfId="1" applyNumberFormat="1" applyFont="1" applyFill="1" applyBorder="1" applyAlignment="1">
      <alignment horizontal="right" vertical="center"/>
    </xf>
    <xf numFmtId="2" fontId="4" fillId="0" borderId="5" xfId="1" applyNumberFormat="1" applyFont="1" applyBorder="1" applyAlignment="1">
      <alignment vertical="center"/>
    </xf>
    <xf numFmtId="2" fontId="4" fillId="0" borderId="5" xfId="1" applyNumberFormat="1" applyFont="1" applyFill="1" applyBorder="1" applyAlignment="1">
      <alignment vertical="center"/>
    </xf>
    <xf numFmtId="2" fontId="2" fillId="3" borderId="5" xfId="1" applyNumberFormat="1" applyFont="1" applyFill="1" applyBorder="1" applyAlignment="1">
      <alignment vertical="center"/>
    </xf>
    <xf numFmtId="2" fontId="2" fillId="0" borderId="5" xfId="1" applyNumberFormat="1" applyFont="1" applyBorder="1" applyAlignment="1">
      <alignment vertical="center"/>
    </xf>
    <xf numFmtId="2" fontId="2" fillId="8" borderId="5" xfId="1" applyNumberFormat="1" applyFont="1" applyFill="1" applyBorder="1" applyAlignment="1">
      <alignment vertical="center"/>
    </xf>
    <xf numFmtId="2" fontId="0" fillId="0" borderId="0" xfId="1" applyNumberFormat="1" applyFont="1"/>
    <xf numFmtId="0" fontId="4" fillId="0" borderId="5" xfId="1" applyNumberFormat="1" applyFont="1" applyBorder="1" applyAlignment="1">
      <alignment horizontal="right" vertical="top"/>
    </xf>
    <xf numFmtId="2" fontId="11" fillId="0" borderId="0" xfId="1" applyNumberFormat="1" applyFont="1"/>
    <xf numFmtId="2" fontId="16" fillId="0" borderId="0" xfId="1" applyNumberFormat="1" applyFont="1"/>
    <xf numFmtId="164" fontId="17" fillId="5" borderId="5" xfId="1" applyFont="1" applyFill="1" applyBorder="1" applyAlignment="1">
      <alignment vertical="center"/>
    </xf>
    <xf numFmtId="164" fontId="5" fillId="0" borderId="5" xfId="1" applyFont="1" applyBorder="1" applyAlignment="1">
      <alignment vertical="center"/>
    </xf>
    <xf numFmtId="164" fontId="5" fillId="0" borderId="5" xfId="1" applyFont="1" applyBorder="1" applyAlignment="1">
      <alignment horizontal="right" vertical="top"/>
    </xf>
    <xf numFmtId="164" fontId="5" fillId="0" borderId="5" xfId="1" applyFont="1" applyFill="1" applyBorder="1" applyAlignment="1">
      <alignment horizontal="right" vertical="center"/>
    </xf>
    <xf numFmtId="164" fontId="5" fillId="0" borderId="5" xfId="1" applyFont="1" applyBorder="1" applyAlignment="1">
      <alignment horizontal="right" vertical="center"/>
    </xf>
    <xf numFmtId="0" fontId="10" fillId="2" borderId="5" xfId="0" applyFont="1" applyFill="1" applyBorder="1" applyAlignment="1">
      <alignment vertical="center"/>
    </xf>
    <xf numFmtId="164" fontId="10" fillId="2" borderId="5" xfId="1" applyFont="1" applyFill="1" applyBorder="1" applyAlignment="1">
      <alignment horizontal="right" vertical="center"/>
    </xf>
    <xf numFmtId="164" fontId="10" fillId="2" borderId="5" xfId="1" applyFont="1" applyFill="1" applyBorder="1" applyAlignment="1">
      <alignment horizontal="right" vertical="top"/>
    </xf>
    <xf numFmtId="164" fontId="10" fillId="3" borderId="5" xfId="1" applyFont="1" applyFill="1" applyBorder="1" applyAlignment="1">
      <alignment horizontal="right" vertical="top"/>
    </xf>
    <xf numFmtId="164" fontId="10" fillId="0" borderId="5" xfId="1" applyFont="1" applyBorder="1" applyAlignment="1">
      <alignment horizontal="right" vertical="top"/>
    </xf>
    <xf numFmtId="9" fontId="10" fillId="8" borderId="5" xfId="2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11" borderId="5" xfId="1" applyFont="1" applyFill="1" applyBorder="1" applyAlignment="1">
      <alignment horizontal="right" vertical="top"/>
    </xf>
    <xf numFmtId="9" fontId="2" fillId="7" borderId="5" xfId="2" applyFont="1" applyFill="1" applyBorder="1" applyAlignment="1">
      <alignment horizontal="right" vertical="top"/>
    </xf>
    <xf numFmtId="0" fontId="17" fillId="0" borderId="4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164" fontId="17" fillId="0" borderId="5" xfId="1" applyFont="1" applyFill="1" applyBorder="1" applyAlignment="1">
      <alignment vertical="center"/>
    </xf>
    <xf numFmtId="164" fontId="17" fillId="0" borderId="5" xfId="1" applyFont="1" applyBorder="1" applyAlignment="1">
      <alignment horizontal="right" vertical="top"/>
    </xf>
    <xf numFmtId="2" fontId="17" fillId="0" borderId="5" xfId="1" applyNumberFormat="1" applyFont="1" applyBorder="1" applyAlignment="1">
      <alignment vertical="center"/>
    </xf>
    <xf numFmtId="0" fontId="17" fillId="0" borderId="5" xfId="1" applyNumberFormat="1" applyFont="1" applyBorder="1" applyAlignment="1">
      <alignment horizontal="right" vertical="top"/>
    </xf>
    <xf numFmtId="0" fontId="17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right" vertical="center"/>
    </xf>
    <xf numFmtId="164" fontId="17" fillId="0" borderId="5" xfId="1" applyFont="1" applyFill="1" applyBorder="1" applyAlignment="1">
      <alignment horizontal="right" vertical="top"/>
    </xf>
    <xf numFmtId="2" fontId="17" fillId="0" borderId="5" xfId="1" applyNumberFormat="1" applyFont="1" applyFill="1" applyBorder="1" applyAlignment="1">
      <alignment vertical="center"/>
    </xf>
    <xf numFmtId="43" fontId="17" fillId="0" borderId="5" xfId="1" applyNumberFormat="1" applyFont="1" applyBorder="1" applyAlignment="1">
      <alignment horizontal="right" vertical="top"/>
    </xf>
    <xf numFmtId="0" fontId="17" fillId="5" borderId="4" xfId="0" applyFont="1" applyFill="1" applyBorder="1" applyAlignment="1">
      <alignment vertical="center"/>
    </xf>
    <xf numFmtId="0" fontId="17" fillId="5" borderId="5" xfId="0" applyFont="1" applyFill="1" applyBorder="1" applyAlignment="1">
      <alignment vertical="center"/>
    </xf>
    <xf numFmtId="164" fontId="17" fillId="5" borderId="5" xfId="1" applyFont="1" applyFill="1" applyBorder="1" applyAlignment="1">
      <alignment horizontal="right" vertical="top"/>
    </xf>
    <xf numFmtId="0" fontId="12" fillId="0" borderId="0" xfId="0" applyFont="1"/>
    <xf numFmtId="0" fontId="18" fillId="0" borderId="0" xfId="0" applyFont="1"/>
    <xf numFmtId="0" fontId="19" fillId="0" borderId="0" xfId="0" applyFont="1"/>
    <xf numFmtId="2" fontId="19" fillId="0" borderId="0" xfId="1" applyNumberFormat="1" applyFont="1"/>
    <xf numFmtId="2" fontId="5" fillId="0" borderId="0" xfId="1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107" Type="http://schemas.openxmlformats.org/officeDocument/2006/relationships/revisionLog" Target="revisionLog105.xml"/><Relationship Id="rId106" Type="http://schemas.openxmlformats.org/officeDocument/2006/relationships/revisionLog" Target="revisionLog10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A65B91B-5961-44CE-8A82-92B3A6DE9062}" diskRevisions="1" revisionId="1236" version="2">
  <header guid="{F15D3EBD-8C12-4745-B25A-9A2039E45A23}" dateTime="2025-03-28T12:51:03" maxSheetId="14" userName="Girlie Simelane" r:id="rId106" minRId="1232" maxRId="1236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  <header guid="{7A65B91B-5961-44CE-8A82-92B3A6DE9062}" dateTime="2025-08-28T13:38:25" maxSheetId="14" userName="Marketing Unit" r:id="rId107">
    <sheetIdMap count="13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</sheetIdMap>
  </header>
</headers>
</file>

<file path=xl/revisions/revisionLog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2" sId="13" numFmtId="34">
    <oc r="D89">
      <v>150</v>
    </oc>
    <nc r="D89">
      <f>'Price List 2024'!C78</f>
    </nc>
  </rcc>
  <rcc rId="1233" sId="13" numFmtId="34">
    <oc r="D111">
      <v>150</v>
    </oc>
    <nc r="D111">
      <f>'Price List 2024'!C78</f>
    </nc>
  </rcc>
  <rcc rId="1234" sId="13" numFmtId="34">
    <oc r="D136">
      <v>150</v>
    </oc>
    <nc r="D136">
      <f>'Price List 2024'!C78</f>
    </nc>
  </rcc>
  <rcc rId="1235" sId="13" numFmtId="34">
    <oc r="D162">
      <v>150</v>
    </oc>
    <nc r="D162">
      <f>'Price List 2024'!C78</f>
    </nc>
  </rcc>
  <rcc rId="1236" sId="13" numFmtId="34">
    <oc r="D193">
      <v>150</v>
    </oc>
    <nc r="D193">
      <f>'Price List 2024'!C78</f>
    </nc>
  </rcc>
</revisions>
</file>

<file path=xl/revisions/revisionLog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23337C4-BABD-4861-8F7D-AA235C374A3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hyperlink" Target="mailto:zntvilakati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07"/>
  <sheetViews>
    <sheetView topLeftCell="A53" zoomScale="130" zoomScaleNormal="130" workbookViewId="0">
      <selection activeCell="A77" sqref="A77"/>
    </sheetView>
  </sheetViews>
  <sheetFormatPr defaultRowHeight="15.6" x14ac:dyDescent="0.3"/>
  <cols>
    <col min="1" max="1" width="30.33203125" style="23" bestFit="1" customWidth="1"/>
    <col min="2" max="2" width="14.33203125" style="23" customWidth="1"/>
    <col min="3" max="3" width="14" style="25" bestFit="1" customWidth="1"/>
    <col min="4" max="4" width="14.5546875" style="25" bestFit="1" customWidth="1"/>
    <col min="5" max="5" width="22.6640625" style="24" customWidth="1"/>
  </cols>
  <sheetData>
    <row r="1" spans="1:7" ht="16.2" thickBot="1" x14ac:dyDescent="0.35">
      <c r="A1" s="158" t="s">
        <v>113</v>
      </c>
      <c r="B1" s="159"/>
      <c r="C1" s="159"/>
      <c r="D1" s="159"/>
      <c r="E1" s="160"/>
    </row>
    <row r="2" spans="1:7" ht="16.2" thickBot="1" x14ac:dyDescent="0.35">
      <c r="A2" s="1" t="s">
        <v>0</v>
      </c>
      <c r="B2" s="2" t="s">
        <v>1</v>
      </c>
      <c r="C2" s="13" t="s">
        <v>2</v>
      </c>
      <c r="D2" s="13" t="s">
        <v>3</v>
      </c>
      <c r="E2" s="19" t="s">
        <v>4</v>
      </c>
    </row>
    <row r="3" spans="1:7" ht="16.8" thickBot="1" x14ac:dyDescent="0.35">
      <c r="A3" s="3" t="s">
        <v>5</v>
      </c>
      <c r="B3" s="4"/>
      <c r="C3" s="14"/>
      <c r="D3" s="14"/>
      <c r="E3" s="20"/>
    </row>
    <row r="4" spans="1:7" ht="16.2" thickBot="1" x14ac:dyDescent="0.35">
      <c r="A4" s="6" t="s">
        <v>6</v>
      </c>
      <c r="B4" s="7" t="s">
        <v>7</v>
      </c>
      <c r="C4" s="14">
        <v>180</v>
      </c>
      <c r="D4" s="14">
        <v>45</v>
      </c>
      <c r="E4" s="20"/>
      <c r="G4">
        <f>400*180</f>
        <v>72000</v>
      </c>
    </row>
    <row r="5" spans="1:7" ht="16.2" thickBot="1" x14ac:dyDescent="0.35">
      <c r="A5" s="8" t="s">
        <v>8</v>
      </c>
      <c r="B5" s="9"/>
      <c r="C5" s="16"/>
      <c r="D5" s="16"/>
      <c r="E5" s="19">
        <f>C4*D4</f>
        <v>8100</v>
      </c>
    </row>
    <row r="6" spans="1:7" ht="16.2" thickBot="1" x14ac:dyDescent="0.35">
      <c r="A6" s="6"/>
      <c r="B6" s="7"/>
      <c r="C6" s="14"/>
      <c r="D6" s="14"/>
      <c r="E6" s="20"/>
    </row>
    <row r="7" spans="1:7" ht="16.8" thickBot="1" x14ac:dyDescent="0.35">
      <c r="A7" s="3" t="s">
        <v>9</v>
      </c>
      <c r="B7" s="7"/>
      <c r="C7" s="15"/>
      <c r="D7" s="15"/>
      <c r="E7" s="20"/>
    </row>
    <row r="8" spans="1:7" ht="16.2" thickBot="1" x14ac:dyDescent="0.35">
      <c r="A8" s="6" t="s">
        <v>10</v>
      </c>
      <c r="B8" s="7" t="s">
        <v>11</v>
      </c>
      <c r="C8" s="15">
        <v>20</v>
      </c>
      <c r="D8" s="15">
        <v>70</v>
      </c>
      <c r="E8" s="20">
        <f>C8*D8</f>
        <v>1400</v>
      </c>
    </row>
    <row r="9" spans="1:7" ht="16.2" thickBot="1" x14ac:dyDescent="0.35">
      <c r="A9" s="6" t="s">
        <v>12</v>
      </c>
      <c r="B9" s="7" t="s">
        <v>68</v>
      </c>
      <c r="C9" s="15">
        <v>1</v>
      </c>
      <c r="D9" s="15">
        <v>150</v>
      </c>
      <c r="E9" s="20">
        <f t="shared" ref="E9:E19" si="0">C9*D9</f>
        <v>150</v>
      </c>
    </row>
    <row r="10" spans="1:7" ht="16.2" thickBot="1" x14ac:dyDescent="0.35">
      <c r="A10" s="6" t="s">
        <v>14</v>
      </c>
      <c r="B10" s="7" t="s">
        <v>15</v>
      </c>
      <c r="C10" s="15">
        <v>20</v>
      </c>
      <c r="D10" s="15">
        <v>26</v>
      </c>
      <c r="E10" s="20">
        <f t="shared" si="0"/>
        <v>520</v>
      </c>
    </row>
    <row r="11" spans="1:7" ht="16.2" thickBot="1" x14ac:dyDescent="0.35">
      <c r="A11" s="6" t="s">
        <v>16</v>
      </c>
      <c r="B11" s="7" t="s">
        <v>44</v>
      </c>
      <c r="C11" s="15">
        <v>20</v>
      </c>
      <c r="D11" s="15">
        <v>6</v>
      </c>
      <c r="E11" s="20">
        <f t="shared" si="0"/>
        <v>120</v>
      </c>
    </row>
    <row r="12" spans="1:7" ht="16.2" thickBot="1" x14ac:dyDescent="0.35">
      <c r="A12" s="6" t="s">
        <v>18</v>
      </c>
      <c r="B12" s="7" t="s">
        <v>107</v>
      </c>
      <c r="C12" s="70">
        <v>20</v>
      </c>
      <c r="D12" s="70">
        <v>8</v>
      </c>
      <c r="E12" s="68">
        <f t="shared" si="0"/>
        <v>160</v>
      </c>
    </row>
    <row r="13" spans="1:7" ht="16.2" thickBot="1" x14ac:dyDescent="0.35">
      <c r="A13" s="6" t="s">
        <v>21</v>
      </c>
      <c r="B13" s="7" t="s">
        <v>81</v>
      </c>
      <c r="C13" s="15">
        <v>1</v>
      </c>
      <c r="D13" s="15">
        <v>7</v>
      </c>
      <c r="E13" s="20">
        <f>C13*D13</f>
        <v>7</v>
      </c>
    </row>
    <row r="14" spans="1:7" ht="16.2" thickBot="1" x14ac:dyDescent="0.35">
      <c r="A14" s="6" t="s">
        <v>112</v>
      </c>
      <c r="B14" s="7" t="s">
        <v>74</v>
      </c>
      <c r="C14" s="15">
        <v>1</v>
      </c>
      <c r="D14" s="47">
        <v>40</v>
      </c>
      <c r="E14" s="20">
        <f>C14*D14</f>
        <v>40</v>
      </c>
    </row>
    <row r="15" spans="1:7" ht="16.2" thickBot="1" x14ac:dyDescent="0.35">
      <c r="A15" s="30" t="s">
        <v>82</v>
      </c>
      <c r="B15" s="31" t="s">
        <v>20</v>
      </c>
      <c r="C15" s="32">
        <v>180</v>
      </c>
      <c r="D15" s="32">
        <v>10</v>
      </c>
      <c r="E15" s="33">
        <f t="shared" si="0"/>
        <v>1800</v>
      </c>
    </row>
    <row r="16" spans="1:7" ht="16.2" thickBot="1" x14ac:dyDescent="0.35">
      <c r="A16" s="6" t="s">
        <v>23</v>
      </c>
      <c r="B16" s="7" t="s">
        <v>24</v>
      </c>
      <c r="C16" s="15">
        <v>5</v>
      </c>
      <c r="D16" s="15">
        <v>1.75</v>
      </c>
      <c r="E16" s="20">
        <f t="shared" si="0"/>
        <v>8.75</v>
      </c>
    </row>
    <row r="17" spans="1:5" ht="16.2" thickBot="1" x14ac:dyDescent="0.35">
      <c r="A17" s="6" t="s">
        <v>25</v>
      </c>
      <c r="B17" s="7" t="s">
        <v>26</v>
      </c>
      <c r="C17" s="15">
        <v>10</v>
      </c>
      <c r="D17" s="15">
        <v>0.5</v>
      </c>
      <c r="E17" s="20">
        <f t="shared" si="0"/>
        <v>5</v>
      </c>
    </row>
    <row r="18" spans="1:5" ht="16.2" thickBot="1" x14ac:dyDescent="0.35">
      <c r="A18" s="6" t="s">
        <v>27</v>
      </c>
      <c r="B18" s="7" t="s">
        <v>109</v>
      </c>
      <c r="C18" s="15">
        <v>2</v>
      </c>
      <c r="D18" s="15">
        <v>15</v>
      </c>
      <c r="E18" s="20">
        <f t="shared" si="0"/>
        <v>30</v>
      </c>
    </row>
    <row r="19" spans="1:5" ht="16.2" thickBot="1" x14ac:dyDescent="0.35">
      <c r="A19" s="6" t="s">
        <v>29</v>
      </c>
      <c r="B19" s="7" t="s">
        <v>30</v>
      </c>
      <c r="C19" s="15">
        <v>1</v>
      </c>
      <c r="D19" s="15">
        <v>65</v>
      </c>
      <c r="E19" s="20">
        <f t="shared" si="0"/>
        <v>65</v>
      </c>
    </row>
    <row r="20" spans="1:5" ht="16.2" thickBot="1" x14ac:dyDescent="0.35">
      <c r="A20" s="10" t="s">
        <v>31</v>
      </c>
      <c r="B20" s="11"/>
      <c r="C20" s="17"/>
      <c r="D20" s="17"/>
      <c r="E20" s="21">
        <f>SUM(E8:E19)</f>
        <v>4305.75</v>
      </c>
    </row>
    <row r="21" spans="1:5" ht="16.2" thickBot="1" x14ac:dyDescent="0.35">
      <c r="A21" s="12" t="s">
        <v>108</v>
      </c>
      <c r="B21" s="4"/>
      <c r="C21" s="18"/>
      <c r="D21" s="18"/>
      <c r="E21" s="22">
        <f>E5-E20</f>
        <v>3794.25</v>
      </c>
    </row>
    <row r="22" spans="1:5" ht="16.2" thickBot="1" x14ac:dyDescent="0.35">
      <c r="A22" s="72" t="s">
        <v>32</v>
      </c>
      <c r="B22" s="73"/>
      <c r="C22" s="74"/>
      <c r="D22" s="74"/>
      <c r="E22" s="75">
        <f>E21/E5</f>
        <v>0.46842592592592591</v>
      </c>
    </row>
    <row r="23" spans="1:5" ht="16.2" thickBot="1" x14ac:dyDescent="0.35">
      <c r="A23" s="12" t="s">
        <v>33</v>
      </c>
      <c r="B23" s="4"/>
      <c r="C23" s="18"/>
      <c r="D23" s="18"/>
      <c r="E23" s="22">
        <f>E20/C4</f>
        <v>23.920833333333334</v>
      </c>
    </row>
    <row r="24" spans="1:5" ht="16.2" thickBot="1" x14ac:dyDescent="0.35">
      <c r="A24" s="12" t="s">
        <v>34</v>
      </c>
      <c r="B24" s="4"/>
      <c r="C24" s="18"/>
      <c r="D24" s="18"/>
      <c r="E24" s="22">
        <f>E20/D4</f>
        <v>95.683333333333337</v>
      </c>
    </row>
    <row r="26" spans="1:5" x14ac:dyDescent="0.3">
      <c r="A26" s="76" t="s">
        <v>110</v>
      </c>
    </row>
    <row r="27" spans="1:5" x14ac:dyDescent="0.3">
      <c r="A27" s="23" t="s">
        <v>111</v>
      </c>
    </row>
    <row r="29" spans="1:5" ht="16.2" thickBot="1" x14ac:dyDescent="0.35"/>
    <row r="30" spans="1:5" ht="16.2" thickBot="1" x14ac:dyDescent="0.35">
      <c r="A30" s="155" t="s">
        <v>96</v>
      </c>
      <c r="B30" s="156"/>
      <c r="C30" s="156"/>
      <c r="D30" s="156"/>
      <c r="E30" s="161"/>
    </row>
    <row r="31" spans="1:5" ht="16.2" thickBot="1" x14ac:dyDescent="0.35">
      <c r="A31" s="1" t="s">
        <v>0</v>
      </c>
      <c r="B31" s="2" t="s">
        <v>1</v>
      </c>
      <c r="C31" s="13" t="s">
        <v>2</v>
      </c>
      <c r="D31" s="13" t="s">
        <v>3</v>
      </c>
      <c r="E31" s="19" t="s">
        <v>4</v>
      </c>
    </row>
    <row r="32" spans="1:5" ht="16.8" thickBot="1" x14ac:dyDescent="0.35">
      <c r="A32" s="3" t="s">
        <v>5</v>
      </c>
      <c r="B32" s="4"/>
      <c r="C32" s="14"/>
      <c r="D32" s="14"/>
      <c r="E32" s="20"/>
    </row>
    <row r="33" spans="1:5" ht="16.2" thickBot="1" x14ac:dyDescent="0.35">
      <c r="A33" s="6" t="s">
        <v>6</v>
      </c>
      <c r="B33" s="7"/>
      <c r="C33" s="14">
        <v>520</v>
      </c>
      <c r="D33" s="14">
        <v>2</v>
      </c>
      <c r="E33" s="20"/>
    </row>
    <row r="34" spans="1:5" ht="16.2" thickBot="1" x14ac:dyDescent="0.35">
      <c r="A34" s="8" t="s">
        <v>8</v>
      </c>
      <c r="B34" s="9"/>
      <c r="C34" s="16"/>
      <c r="D34" s="16"/>
      <c r="E34" s="19">
        <f>C33*D33</f>
        <v>1040</v>
      </c>
    </row>
    <row r="35" spans="1:5" ht="16.2" thickBot="1" x14ac:dyDescent="0.35">
      <c r="A35" s="6"/>
      <c r="B35" s="7"/>
      <c r="C35" s="14"/>
      <c r="D35" s="14"/>
      <c r="E35" s="20"/>
    </row>
    <row r="36" spans="1:5" ht="16.8" thickBot="1" x14ac:dyDescent="0.35">
      <c r="A36" s="3" t="s">
        <v>9</v>
      </c>
      <c r="B36" s="7"/>
      <c r="C36" s="15"/>
      <c r="D36" s="15"/>
      <c r="E36" s="20"/>
    </row>
    <row r="37" spans="1:5" ht="16.2" thickBot="1" x14ac:dyDescent="0.35">
      <c r="A37" s="6" t="s">
        <v>42</v>
      </c>
      <c r="B37" s="7" t="s">
        <v>36</v>
      </c>
      <c r="C37" s="15">
        <v>2</v>
      </c>
      <c r="D37" s="15">
        <v>110</v>
      </c>
      <c r="E37" s="20">
        <f>C37*D37</f>
        <v>220</v>
      </c>
    </row>
    <row r="38" spans="1:5" ht="16.2" thickBot="1" x14ac:dyDescent="0.35">
      <c r="A38" s="6" t="s">
        <v>43</v>
      </c>
      <c r="B38" s="7" t="s">
        <v>44</v>
      </c>
      <c r="C38" s="15">
        <v>1</v>
      </c>
      <c r="D38" s="15">
        <v>40</v>
      </c>
      <c r="E38" s="20">
        <f t="shared" ref="E38:E46" si="1">C38*D38</f>
        <v>40</v>
      </c>
    </row>
    <row r="39" spans="1:5" ht="16.2" thickBot="1" x14ac:dyDescent="0.35">
      <c r="A39" s="6" t="s">
        <v>52</v>
      </c>
      <c r="B39" s="7" t="s">
        <v>44</v>
      </c>
      <c r="C39" s="15">
        <v>1.5</v>
      </c>
      <c r="D39" s="15">
        <v>16</v>
      </c>
      <c r="E39" s="20">
        <f t="shared" si="1"/>
        <v>24</v>
      </c>
    </row>
    <row r="40" spans="1:5" ht="16.2" thickBot="1" x14ac:dyDescent="0.35">
      <c r="A40" s="6" t="s">
        <v>46</v>
      </c>
      <c r="B40" s="7" t="s">
        <v>22</v>
      </c>
      <c r="C40" s="15">
        <v>20</v>
      </c>
      <c r="D40" s="15">
        <v>5</v>
      </c>
      <c r="E40" s="20">
        <f t="shared" si="1"/>
        <v>100</v>
      </c>
    </row>
    <row r="41" spans="1:5" ht="16.2" thickBot="1" x14ac:dyDescent="0.35">
      <c r="A41" s="6" t="s">
        <v>21</v>
      </c>
      <c r="B41" s="27" t="s">
        <v>81</v>
      </c>
      <c r="C41" s="15">
        <v>1</v>
      </c>
      <c r="D41" s="15">
        <v>9</v>
      </c>
      <c r="E41" s="20">
        <f t="shared" si="1"/>
        <v>9</v>
      </c>
    </row>
    <row r="42" spans="1:5" ht="16.2" thickBot="1" x14ac:dyDescent="0.35">
      <c r="A42" s="26" t="s">
        <v>48</v>
      </c>
      <c r="B42" s="27" t="s">
        <v>49</v>
      </c>
      <c r="C42" s="28">
        <v>6</v>
      </c>
      <c r="D42" s="28">
        <v>15</v>
      </c>
      <c r="E42" s="29">
        <f t="shared" si="1"/>
        <v>90</v>
      </c>
    </row>
    <row r="43" spans="1:5" ht="16.2" thickBot="1" x14ac:dyDescent="0.35">
      <c r="A43" s="6" t="s">
        <v>23</v>
      </c>
      <c r="B43" s="7" t="s">
        <v>24</v>
      </c>
      <c r="C43" s="15">
        <v>10</v>
      </c>
      <c r="D43" s="15">
        <v>1.57</v>
      </c>
      <c r="E43" s="20">
        <f t="shared" si="1"/>
        <v>15.700000000000001</v>
      </c>
    </row>
    <row r="44" spans="1:5" ht="16.2" thickBot="1" x14ac:dyDescent="0.35">
      <c r="A44" s="6" t="s">
        <v>25</v>
      </c>
      <c r="B44" s="7" t="s">
        <v>26</v>
      </c>
      <c r="C44" s="15">
        <v>2</v>
      </c>
      <c r="D44" s="28">
        <v>0.65</v>
      </c>
      <c r="E44" s="20">
        <f t="shared" si="1"/>
        <v>1.3</v>
      </c>
    </row>
    <row r="45" spans="1:5" ht="16.2" thickBot="1" x14ac:dyDescent="0.35">
      <c r="A45" s="6" t="s">
        <v>27</v>
      </c>
      <c r="B45" s="7" t="s">
        <v>28</v>
      </c>
      <c r="C45" s="15">
        <v>15</v>
      </c>
      <c r="D45" s="15">
        <v>10</v>
      </c>
      <c r="E45" s="20">
        <f t="shared" si="1"/>
        <v>150</v>
      </c>
    </row>
    <row r="46" spans="1:5" ht="16.2" thickBot="1" x14ac:dyDescent="0.35">
      <c r="A46" s="6" t="s">
        <v>29</v>
      </c>
      <c r="B46" s="7" t="s">
        <v>30</v>
      </c>
      <c r="C46" s="15">
        <v>1</v>
      </c>
      <c r="D46" s="15">
        <v>65</v>
      </c>
      <c r="E46" s="20">
        <f t="shared" si="1"/>
        <v>65</v>
      </c>
    </row>
    <row r="47" spans="1:5" ht="16.2" thickBot="1" x14ac:dyDescent="0.35">
      <c r="A47" s="10" t="s">
        <v>31</v>
      </c>
      <c r="B47" s="11"/>
      <c r="C47" s="17"/>
      <c r="D47" s="17"/>
      <c r="E47" s="21">
        <f>SUM(E37:E46)</f>
        <v>715</v>
      </c>
    </row>
    <row r="48" spans="1:5" ht="16.2" thickBot="1" x14ac:dyDescent="0.35">
      <c r="A48" s="12" t="s">
        <v>32</v>
      </c>
      <c r="B48" s="4"/>
      <c r="C48" s="18"/>
      <c r="D48" s="18"/>
      <c r="E48" s="22">
        <f>E34-E47</f>
        <v>325</v>
      </c>
    </row>
    <row r="49" spans="1:5" ht="16.2" thickBot="1" x14ac:dyDescent="0.35">
      <c r="A49" s="12" t="s">
        <v>33</v>
      </c>
      <c r="B49" s="4"/>
      <c r="C49" s="18"/>
      <c r="D49" s="18"/>
      <c r="E49" s="22">
        <f>E47/C33</f>
        <v>1.375</v>
      </c>
    </row>
    <row r="50" spans="1:5" ht="16.2" thickBot="1" x14ac:dyDescent="0.35">
      <c r="A50" s="12" t="s">
        <v>34</v>
      </c>
      <c r="B50" s="4"/>
      <c r="C50" s="18"/>
      <c r="D50" s="18"/>
      <c r="E50" s="22">
        <f>E47/D33</f>
        <v>357.5</v>
      </c>
    </row>
    <row r="54" spans="1:5" ht="16.2" thickBot="1" x14ac:dyDescent="0.35"/>
    <row r="55" spans="1:5" ht="16.2" thickBot="1" x14ac:dyDescent="0.35">
      <c r="A55" s="158" t="s">
        <v>97</v>
      </c>
      <c r="B55" s="159"/>
      <c r="C55" s="159"/>
      <c r="D55" s="159"/>
      <c r="E55" s="162"/>
    </row>
    <row r="56" spans="1:5" ht="16.2" thickBot="1" x14ac:dyDescent="0.35">
      <c r="A56" s="63" t="s">
        <v>0</v>
      </c>
      <c r="B56" s="64" t="s">
        <v>1</v>
      </c>
      <c r="C56" s="65" t="s">
        <v>2</v>
      </c>
      <c r="D56" s="65" t="s">
        <v>3</v>
      </c>
      <c r="E56" s="66" t="s">
        <v>4</v>
      </c>
    </row>
    <row r="57" spans="1:5" ht="16.8" thickBot="1" x14ac:dyDescent="0.35">
      <c r="A57" s="3" t="s">
        <v>5</v>
      </c>
      <c r="B57" s="4"/>
      <c r="C57" s="67"/>
      <c r="D57" s="67"/>
      <c r="E57" s="68"/>
    </row>
    <row r="58" spans="1:5" ht="16.2" thickBot="1" x14ac:dyDescent="0.35">
      <c r="A58" s="6" t="s">
        <v>6</v>
      </c>
      <c r="B58" s="7" t="s">
        <v>50</v>
      </c>
      <c r="C58" s="67">
        <v>480</v>
      </c>
      <c r="D58" s="67">
        <v>12</v>
      </c>
      <c r="E58" s="68"/>
    </row>
    <row r="59" spans="1:5" ht="16.2" thickBot="1" x14ac:dyDescent="0.35">
      <c r="A59" s="12" t="s">
        <v>8</v>
      </c>
      <c r="B59" s="4"/>
      <c r="C59" s="69"/>
      <c r="D59" s="69"/>
      <c r="E59" s="66">
        <f>C58*D58</f>
        <v>5760</v>
      </c>
    </row>
    <row r="60" spans="1:5" ht="16.2" thickBot="1" x14ac:dyDescent="0.35">
      <c r="A60" s="6"/>
      <c r="B60" s="7"/>
      <c r="C60" s="67"/>
      <c r="D60" s="67"/>
      <c r="E60" s="68"/>
    </row>
    <row r="61" spans="1:5" ht="16.8" thickBot="1" x14ac:dyDescent="0.35">
      <c r="A61" s="3" t="s">
        <v>9</v>
      </c>
      <c r="B61" s="7"/>
      <c r="C61" s="70"/>
      <c r="D61" s="70"/>
      <c r="E61" s="68"/>
    </row>
    <row r="62" spans="1:5" ht="16.2" thickBot="1" x14ac:dyDescent="0.35">
      <c r="A62" s="6" t="s">
        <v>51</v>
      </c>
      <c r="B62" s="7" t="s">
        <v>36</v>
      </c>
      <c r="C62" s="47">
        <v>17</v>
      </c>
      <c r="D62" s="70">
        <v>140</v>
      </c>
      <c r="E62" s="68">
        <f>C62*D62</f>
        <v>2380</v>
      </c>
    </row>
    <row r="63" spans="1:5" ht="16.2" thickBot="1" x14ac:dyDescent="0.35">
      <c r="A63" s="6" t="s">
        <v>43</v>
      </c>
      <c r="B63" s="7" t="s">
        <v>44</v>
      </c>
      <c r="C63" s="70">
        <v>24</v>
      </c>
      <c r="D63" s="70">
        <v>53</v>
      </c>
      <c r="E63" s="68">
        <f t="shared" ref="E63:E71" si="2">C63*D63</f>
        <v>1272</v>
      </c>
    </row>
    <row r="64" spans="1:5" ht="16.2" thickBot="1" x14ac:dyDescent="0.35">
      <c r="A64" s="6" t="s">
        <v>52</v>
      </c>
      <c r="B64" s="7" t="s">
        <v>44</v>
      </c>
      <c r="C64" s="70">
        <v>8</v>
      </c>
      <c r="D64" s="70">
        <v>16</v>
      </c>
      <c r="E64" s="68">
        <f t="shared" si="2"/>
        <v>128</v>
      </c>
    </row>
    <row r="65" spans="1:5" ht="16.2" thickBot="1" x14ac:dyDescent="0.35">
      <c r="A65" s="6" t="s">
        <v>46</v>
      </c>
      <c r="B65" s="7" t="s">
        <v>22</v>
      </c>
      <c r="C65" s="70">
        <v>288</v>
      </c>
      <c r="D65" s="70">
        <v>4</v>
      </c>
      <c r="E65" s="68">
        <f t="shared" si="2"/>
        <v>1152</v>
      </c>
    </row>
    <row r="66" spans="1:5" ht="16.2" thickBot="1" x14ac:dyDescent="0.35">
      <c r="A66" s="6" t="s">
        <v>53</v>
      </c>
      <c r="B66" s="7" t="s">
        <v>44</v>
      </c>
      <c r="C66" s="70">
        <v>8</v>
      </c>
      <c r="D66" s="70">
        <v>6</v>
      </c>
      <c r="E66" s="68">
        <f t="shared" si="2"/>
        <v>48</v>
      </c>
    </row>
    <row r="67" spans="1:5" ht="16.2" thickBot="1" x14ac:dyDescent="0.35">
      <c r="A67" s="6" t="s">
        <v>48</v>
      </c>
      <c r="B67" s="7" t="s">
        <v>49</v>
      </c>
      <c r="C67" s="70">
        <v>5</v>
      </c>
      <c r="D67" s="70">
        <v>15</v>
      </c>
      <c r="E67" s="68">
        <f t="shared" si="2"/>
        <v>75</v>
      </c>
    </row>
    <row r="68" spans="1:5" ht="16.2" thickBot="1" x14ac:dyDescent="0.35">
      <c r="A68" s="6" t="s">
        <v>23</v>
      </c>
      <c r="B68" s="7" t="s">
        <v>24</v>
      </c>
      <c r="C68" s="70">
        <v>150</v>
      </c>
      <c r="D68" s="70">
        <v>1.57</v>
      </c>
      <c r="E68" s="68">
        <f t="shared" si="2"/>
        <v>235.5</v>
      </c>
    </row>
    <row r="69" spans="1:5" ht="16.2" thickBot="1" x14ac:dyDescent="0.35">
      <c r="A69" s="6" t="s">
        <v>25</v>
      </c>
      <c r="B69" s="7" t="s">
        <v>26</v>
      </c>
      <c r="C69" s="70">
        <v>20</v>
      </c>
      <c r="D69" s="70">
        <v>0.65</v>
      </c>
      <c r="E69" s="68">
        <f t="shared" si="2"/>
        <v>13</v>
      </c>
    </row>
    <row r="70" spans="1:5" ht="16.2" thickBot="1" x14ac:dyDescent="0.35">
      <c r="A70" s="6" t="s">
        <v>27</v>
      </c>
      <c r="B70" s="7" t="s">
        <v>28</v>
      </c>
      <c r="C70" s="70">
        <v>10</v>
      </c>
      <c r="D70" s="70">
        <v>7</v>
      </c>
      <c r="E70" s="68">
        <f t="shared" si="2"/>
        <v>70</v>
      </c>
    </row>
    <row r="71" spans="1:5" ht="16.2" thickBot="1" x14ac:dyDescent="0.35">
      <c r="A71" s="6" t="s">
        <v>29</v>
      </c>
      <c r="B71" s="7" t="s">
        <v>30</v>
      </c>
      <c r="C71" s="70">
        <v>10</v>
      </c>
      <c r="D71" s="70">
        <v>65</v>
      </c>
      <c r="E71" s="68">
        <f t="shared" si="2"/>
        <v>650</v>
      </c>
    </row>
    <row r="72" spans="1:5" ht="16.2" thickBot="1" x14ac:dyDescent="0.35">
      <c r="A72" s="12" t="s">
        <v>31</v>
      </c>
      <c r="B72" s="4"/>
      <c r="C72" s="71"/>
      <c r="D72" s="71"/>
      <c r="E72" s="66">
        <f>SUM(E62:E71)</f>
        <v>6023.5</v>
      </c>
    </row>
    <row r="73" spans="1:5" ht="16.2" thickBot="1" x14ac:dyDescent="0.35">
      <c r="A73" s="12" t="s">
        <v>32</v>
      </c>
      <c r="B73" s="4"/>
      <c r="C73" s="71"/>
      <c r="D73" s="71"/>
      <c r="E73" s="66">
        <f>E59-E72</f>
        <v>-263.5</v>
      </c>
    </row>
    <row r="74" spans="1:5" ht="16.2" thickBot="1" x14ac:dyDescent="0.35">
      <c r="A74" s="12" t="s">
        <v>33</v>
      </c>
      <c r="B74" s="4"/>
      <c r="C74" s="71"/>
      <c r="D74" s="71"/>
      <c r="E74" s="66">
        <f>E72/C58</f>
        <v>12.548958333333333</v>
      </c>
    </row>
    <row r="75" spans="1:5" ht="16.2" thickBot="1" x14ac:dyDescent="0.35">
      <c r="A75" s="12" t="s">
        <v>34</v>
      </c>
      <c r="B75" s="4"/>
      <c r="C75" s="71"/>
      <c r="D75" s="71"/>
      <c r="E75" s="66">
        <f>E72/D58</f>
        <v>501.95833333333331</v>
      </c>
    </row>
    <row r="80" spans="1:5" ht="16.2" thickBot="1" x14ac:dyDescent="0.35"/>
    <row r="81" spans="1:5" ht="16.2" thickBot="1" x14ac:dyDescent="0.35">
      <c r="A81" s="155" t="s">
        <v>98</v>
      </c>
      <c r="B81" s="156"/>
      <c r="C81" s="156"/>
      <c r="D81" s="156"/>
      <c r="E81" s="161"/>
    </row>
    <row r="82" spans="1:5" ht="16.2" thickBot="1" x14ac:dyDescent="0.35">
      <c r="A82" s="1" t="s">
        <v>0</v>
      </c>
      <c r="B82" s="2" t="s">
        <v>1</v>
      </c>
      <c r="C82" s="13" t="s">
        <v>2</v>
      </c>
      <c r="D82" s="13" t="s">
        <v>3</v>
      </c>
      <c r="E82" s="19" t="s">
        <v>4</v>
      </c>
    </row>
    <row r="83" spans="1:5" ht="16.8" thickBot="1" x14ac:dyDescent="0.35">
      <c r="A83" s="3" t="s">
        <v>5</v>
      </c>
      <c r="B83" s="4"/>
      <c r="C83" s="14"/>
      <c r="D83" s="14"/>
      <c r="E83" s="20"/>
    </row>
    <row r="84" spans="1:5" ht="16.2" thickBot="1" x14ac:dyDescent="0.35">
      <c r="A84" s="6" t="s">
        <v>6</v>
      </c>
      <c r="B84" s="7" t="s">
        <v>54</v>
      </c>
      <c r="C84" s="41">
        <v>1200</v>
      </c>
      <c r="D84" s="14">
        <v>2</v>
      </c>
      <c r="E84" s="20"/>
    </row>
    <row r="85" spans="1:5" ht="16.2" thickBot="1" x14ac:dyDescent="0.35">
      <c r="A85" s="8" t="s">
        <v>8</v>
      </c>
      <c r="B85" s="9"/>
      <c r="C85" s="16"/>
      <c r="D85" s="16"/>
      <c r="E85" s="19">
        <f>C84*D84</f>
        <v>2400</v>
      </c>
    </row>
    <row r="86" spans="1:5" ht="16.2" thickBot="1" x14ac:dyDescent="0.35">
      <c r="A86" s="6"/>
      <c r="B86" s="7"/>
      <c r="C86" s="14"/>
      <c r="D86" s="14"/>
      <c r="E86" s="20"/>
    </row>
    <row r="87" spans="1:5" ht="16.8" thickBot="1" x14ac:dyDescent="0.35">
      <c r="A87" s="3" t="s">
        <v>9</v>
      </c>
      <c r="B87" s="7"/>
      <c r="C87" s="15"/>
      <c r="D87" s="15"/>
      <c r="E87" s="20"/>
    </row>
    <row r="88" spans="1:5" ht="16.2" thickBot="1" x14ac:dyDescent="0.35">
      <c r="A88" s="6" t="s">
        <v>55</v>
      </c>
      <c r="B88" s="7" t="s">
        <v>45</v>
      </c>
      <c r="C88" s="15">
        <v>4</v>
      </c>
      <c r="D88" s="15">
        <v>35</v>
      </c>
      <c r="E88" s="20">
        <f>C88*D88</f>
        <v>140</v>
      </c>
    </row>
    <row r="89" spans="1:5" ht="16.2" thickBot="1" x14ac:dyDescent="0.35">
      <c r="A89" s="6" t="s">
        <v>43</v>
      </c>
      <c r="B89" s="7" t="s">
        <v>81</v>
      </c>
      <c r="C89" s="15">
        <v>4</v>
      </c>
      <c r="D89" s="15">
        <v>20</v>
      </c>
      <c r="E89" s="20">
        <f t="shared" ref="E89:E101" si="3">C89*D89</f>
        <v>80</v>
      </c>
    </row>
    <row r="90" spans="1:5" ht="16.2" thickBot="1" x14ac:dyDescent="0.35">
      <c r="A90" s="26" t="s">
        <v>52</v>
      </c>
      <c r="B90" s="7" t="s">
        <v>84</v>
      </c>
      <c r="C90" s="15">
        <v>1</v>
      </c>
      <c r="D90" s="15">
        <v>35</v>
      </c>
      <c r="E90" s="20">
        <f t="shared" si="3"/>
        <v>35</v>
      </c>
    </row>
    <row r="91" spans="1:5" ht="16.2" thickBot="1" x14ac:dyDescent="0.35">
      <c r="A91" s="6" t="s">
        <v>56</v>
      </c>
      <c r="B91" s="7" t="s">
        <v>22</v>
      </c>
      <c r="C91" s="15">
        <v>4</v>
      </c>
      <c r="D91" s="15">
        <v>4</v>
      </c>
      <c r="E91" s="20">
        <f t="shared" si="3"/>
        <v>16</v>
      </c>
    </row>
    <row r="92" spans="1:5" ht="16.2" thickBot="1" x14ac:dyDescent="0.35">
      <c r="A92" s="6" t="s">
        <v>21</v>
      </c>
      <c r="B92" s="7" t="s">
        <v>81</v>
      </c>
      <c r="C92" s="15">
        <v>1</v>
      </c>
      <c r="D92" s="15">
        <v>9</v>
      </c>
      <c r="E92" s="20">
        <f t="shared" si="3"/>
        <v>9</v>
      </c>
    </row>
    <row r="93" spans="1:5" ht="16.2" thickBot="1" x14ac:dyDescent="0.35">
      <c r="A93" s="6" t="s">
        <v>57</v>
      </c>
      <c r="B93" s="7" t="s">
        <v>15</v>
      </c>
      <c r="C93" s="15">
        <v>2</v>
      </c>
      <c r="D93" s="15">
        <v>35</v>
      </c>
      <c r="E93" s="20">
        <f t="shared" si="3"/>
        <v>70</v>
      </c>
    </row>
    <row r="94" spans="1:5" ht="16.2" thickBot="1" x14ac:dyDescent="0.35">
      <c r="A94" s="6" t="s">
        <v>58</v>
      </c>
      <c r="B94" s="7" t="s">
        <v>59</v>
      </c>
      <c r="C94" s="15">
        <v>16</v>
      </c>
      <c r="D94" s="15">
        <v>2</v>
      </c>
      <c r="E94" s="20">
        <f t="shared" si="3"/>
        <v>32</v>
      </c>
    </row>
    <row r="95" spans="1:5" ht="16.2" thickBot="1" x14ac:dyDescent="0.35">
      <c r="A95" s="6" t="s">
        <v>60</v>
      </c>
      <c r="B95" s="7" t="s">
        <v>83</v>
      </c>
      <c r="C95" s="15">
        <v>1</v>
      </c>
      <c r="D95" s="15">
        <v>15</v>
      </c>
      <c r="E95" s="20">
        <f t="shared" si="3"/>
        <v>15</v>
      </c>
    </row>
    <row r="96" spans="1:5" ht="16.2" thickBot="1" x14ac:dyDescent="0.35">
      <c r="A96" s="6" t="s">
        <v>53</v>
      </c>
      <c r="B96" s="7" t="s">
        <v>44</v>
      </c>
      <c r="C96" s="15">
        <v>3</v>
      </c>
      <c r="D96" s="15">
        <v>60</v>
      </c>
      <c r="E96" s="20">
        <f t="shared" si="3"/>
        <v>180</v>
      </c>
    </row>
    <row r="97" spans="1:5" ht="16.2" thickBot="1" x14ac:dyDescent="0.35">
      <c r="A97" s="6" t="s">
        <v>48</v>
      </c>
      <c r="B97" s="7" t="s">
        <v>61</v>
      </c>
      <c r="C97" s="15">
        <v>24</v>
      </c>
      <c r="D97" s="15">
        <v>20</v>
      </c>
      <c r="E97" s="20">
        <f t="shared" si="3"/>
        <v>480</v>
      </c>
    </row>
    <row r="98" spans="1:5" ht="16.2" thickBot="1" x14ac:dyDescent="0.35">
      <c r="A98" s="6" t="s">
        <v>23</v>
      </c>
      <c r="B98" s="7" t="s">
        <v>24</v>
      </c>
      <c r="C98" s="15">
        <v>5</v>
      </c>
      <c r="D98" s="15">
        <v>1.57</v>
      </c>
      <c r="E98" s="20">
        <f t="shared" si="3"/>
        <v>7.8500000000000005</v>
      </c>
    </row>
    <row r="99" spans="1:5" ht="16.2" thickBot="1" x14ac:dyDescent="0.35">
      <c r="A99" s="6" t="s">
        <v>25</v>
      </c>
      <c r="B99" s="7" t="s">
        <v>26</v>
      </c>
      <c r="C99" s="15">
        <v>5</v>
      </c>
      <c r="D99" s="15">
        <v>0.65</v>
      </c>
      <c r="E99" s="20">
        <f t="shared" si="3"/>
        <v>3.25</v>
      </c>
    </row>
    <row r="100" spans="1:5" ht="16.2" thickBot="1" x14ac:dyDescent="0.35">
      <c r="A100" s="6" t="s">
        <v>27</v>
      </c>
      <c r="B100" s="7" t="s">
        <v>28</v>
      </c>
      <c r="C100" s="15">
        <v>15</v>
      </c>
      <c r="D100" s="15">
        <v>10</v>
      </c>
      <c r="E100" s="20">
        <f t="shared" si="3"/>
        <v>150</v>
      </c>
    </row>
    <row r="101" spans="1:5" ht="16.2" thickBot="1" x14ac:dyDescent="0.35">
      <c r="A101" s="6" t="s">
        <v>29</v>
      </c>
      <c r="B101" s="7" t="s">
        <v>30</v>
      </c>
      <c r="C101" s="15">
        <v>1</v>
      </c>
      <c r="D101" s="15">
        <v>65</v>
      </c>
      <c r="E101" s="20">
        <f t="shared" si="3"/>
        <v>65</v>
      </c>
    </row>
    <row r="102" spans="1:5" ht="16.2" thickBot="1" x14ac:dyDescent="0.35">
      <c r="A102" s="10" t="s">
        <v>31</v>
      </c>
      <c r="B102" s="11"/>
      <c r="C102" s="17"/>
      <c r="D102" s="17"/>
      <c r="E102" s="21">
        <f>SUM(E88:E101)</f>
        <v>1283.0999999999999</v>
      </c>
    </row>
    <row r="103" spans="1:5" ht="16.2" thickBot="1" x14ac:dyDescent="0.35">
      <c r="A103" s="12" t="s">
        <v>32</v>
      </c>
      <c r="B103" s="4"/>
      <c r="C103" s="18"/>
      <c r="D103" s="18"/>
      <c r="E103" s="22">
        <f>E85-E102</f>
        <v>1116.9000000000001</v>
      </c>
    </row>
    <row r="104" spans="1:5" ht="16.2" thickBot="1" x14ac:dyDescent="0.35">
      <c r="A104" s="12" t="s">
        <v>33</v>
      </c>
      <c r="B104" s="4"/>
      <c r="C104" s="18"/>
      <c r="D104" s="18"/>
      <c r="E104" s="22">
        <f>E102/C84</f>
        <v>1.06925</v>
      </c>
    </row>
    <row r="105" spans="1:5" ht="16.2" thickBot="1" x14ac:dyDescent="0.35">
      <c r="A105" s="12" t="s">
        <v>34</v>
      </c>
      <c r="B105" s="4"/>
      <c r="C105" s="18"/>
      <c r="D105" s="18"/>
      <c r="E105" s="22">
        <f>E102/D84</f>
        <v>641.54999999999995</v>
      </c>
    </row>
    <row r="108" spans="1:5" ht="16.2" thickBot="1" x14ac:dyDescent="0.35"/>
    <row r="109" spans="1:5" ht="16.2" thickBot="1" x14ac:dyDescent="0.35">
      <c r="A109" s="163" t="s">
        <v>99</v>
      </c>
      <c r="B109" s="164"/>
      <c r="C109" s="164"/>
      <c r="D109" s="164"/>
      <c r="E109" s="165"/>
    </row>
    <row r="110" spans="1:5" ht="16.2" thickBot="1" x14ac:dyDescent="0.35">
      <c r="A110" s="42" t="s">
        <v>0</v>
      </c>
      <c r="B110" s="43" t="s">
        <v>1</v>
      </c>
      <c r="C110" s="44" t="s">
        <v>2</v>
      </c>
      <c r="D110" s="44" t="s">
        <v>3</v>
      </c>
      <c r="E110" s="38" t="s">
        <v>4</v>
      </c>
    </row>
    <row r="111" spans="1:5" ht="16.8" thickBot="1" x14ac:dyDescent="0.35">
      <c r="A111" s="39" t="s">
        <v>5</v>
      </c>
      <c r="B111" s="36"/>
      <c r="C111" s="34"/>
      <c r="D111" s="34"/>
      <c r="E111" s="29"/>
    </row>
    <row r="112" spans="1:5" ht="16.2" thickBot="1" x14ac:dyDescent="0.35">
      <c r="A112" s="26" t="s">
        <v>6</v>
      </c>
      <c r="B112" s="27" t="s">
        <v>85</v>
      </c>
      <c r="C112" s="34">
        <v>100</v>
      </c>
      <c r="D112" s="34">
        <v>35</v>
      </c>
      <c r="E112" s="29"/>
    </row>
    <row r="113" spans="1:5" ht="16.2" thickBot="1" x14ac:dyDescent="0.35">
      <c r="A113" s="35" t="s">
        <v>8</v>
      </c>
      <c r="B113" s="36"/>
      <c r="C113" s="37"/>
      <c r="D113" s="37"/>
      <c r="E113" s="38">
        <f>C112*D112</f>
        <v>3500</v>
      </c>
    </row>
    <row r="114" spans="1:5" ht="16.2" thickBot="1" x14ac:dyDescent="0.35">
      <c r="A114" s="26"/>
      <c r="B114" s="27"/>
      <c r="C114" s="34"/>
      <c r="D114" s="34"/>
      <c r="E114" s="29"/>
    </row>
    <row r="115" spans="1:5" ht="16.8" thickBot="1" x14ac:dyDescent="0.35">
      <c r="A115" s="39" t="s">
        <v>9</v>
      </c>
      <c r="B115" s="27"/>
      <c r="C115" s="28"/>
      <c r="D115" s="28"/>
      <c r="E115" s="29"/>
    </row>
    <row r="116" spans="1:5" ht="16.2" thickBot="1" x14ac:dyDescent="0.35">
      <c r="A116" s="26" t="s">
        <v>10</v>
      </c>
      <c r="B116" s="27" t="s">
        <v>62</v>
      </c>
      <c r="C116" s="28">
        <v>25</v>
      </c>
      <c r="D116" s="28">
        <v>7</v>
      </c>
      <c r="E116" s="29">
        <f>C116*D116</f>
        <v>175</v>
      </c>
    </row>
    <row r="117" spans="1:5" ht="16.2" thickBot="1" x14ac:dyDescent="0.35">
      <c r="A117" s="26" t="s">
        <v>63</v>
      </c>
      <c r="B117" s="27" t="s">
        <v>44</v>
      </c>
      <c r="C117" s="28">
        <v>50</v>
      </c>
      <c r="D117" s="28">
        <v>15</v>
      </c>
      <c r="E117" s="29">
        <f t="shared" ref="E117:E127" si="4">C117*D117</f>
        <v>750</v>
      </c>
    </row>
    <row r="118" spans="1:5" ht="16.2" thickBot="1" x14ac:dyDescent="0.35">
      <c r="A118" s="26" t="s">
        <v>14</v>
      </c>
      <c r="B118" s="27" t="s">
        <v>13</v>
      </c>
      <c r="C118" s="28">
        <v>5</v>
      </c>
      <c r="D118" s="28">
        <v>9</v>
      </c>
      <c r="E118" s="29">
        <f t="shared" si="4"/>
        <v>45</v>
      </c>
    </row>
    <row r="119" spans="1:5" ht="16.2" thickBot="1" x14ac:dyDescent="0.35">
      <c r="A119" s="26" t="s">
        <v>16</v>
      </c>
      <c r="B119" s="27" t="s">
        <v>44</v>
      </c>
      <c r="C119" s="28">
        <v>1.5</v>
      </c>
      <c r="D119" s="28">
        <v>16</v>
      </c>
      <c r="E119" s="29">
        <f t="shared" si="4"/>
        <v>24</v>
      </c>
    </row>
    <row r="120" spans="1:5" ht="16.2" thickBot="1" x14ac:dyDescent="0.35">
      <c r="A120" s="26" t="s">
        <v>18</v>
      </c>
      <c r="B120" s="27" t="s">
        <v>17</v>
      </c>
      <c r="C120" s="28">
        <v>10</v>
      </c>
      <c r="D120" s="28">
        <v>8</v>
      </c>
      <c r="E120" s="29">
        <f t="shared" si="4"/>
        <v>80</v>
      </c>
    </row>
    <row r="121" spans="1:5" ht="16.2" thickBot="1" x14ac:dyDescent="0.35">
      <c r="A121" s="26" t="s">
        <v>64</v>
      </c>
      <c r="B121" s="27" t="s">
        <v>65</v>
      </c>
      <c r="C121" s="28">
        <v>18</v>
      </c>
      <c r="D121" s="28">
        <v>22</v>
      </c>
      <c r="E121" s="29">
        <f t="shared" si="4"/>
        <v>396</v>
      </c>
    </row>
    <row r="122" spans="1:5" ht="16.2" thickBot="1" x14ac:dyDescent="0.35">
      <c r="A122" s="26" t="s">
        <v>19</v>
      </c>
      <c r="B122" s="27" t="s">
        <v>39</v>
      </c>
      <c r="C122" s="28">
        <v>100</v>
      </c>
      <c r="D122" s="28">
        <v>8</v>
      </c>
      <c r="E122" s="29">
        <f t="shared" si="4"/>
        <v>800</v>
      </c>
    </row>
    <row r="123" spans="1:5" ht="16.2" thickBot="1" x14ac:dyDescent="0.35">
      <c r="A123" s="26" t="s">
        <v>21</v>
      </c>
      <c r="B123" s="27" t="s">
        <v>47</v>
      </c>
      <c r="C123" s="28">
        <v>3</v>
      </c>
      <c r="D123" s="28">
        <v>5</v>
      </c>
      <c r="E123" s="29">
        <f t="shared" si="4"/>
        <v>15</v>
      </c>
    </row>
    <row r="124" spans="1:5" ht="16.2" thickBot="1" x14ac:dyDescent="0.35">
      <c r="A124" s="26" t="s">
        <v>23</v>
      </c>
      <c r="B124" s="27" t="s">
        <v>24</v>
      </c>
      <c r="C124" s="28">
        <v>10</v>
      </c>
      <c r="D124" s="28">
        <v>1.57</v>
      </c>
      <c r="E124" s="29">
        <f t="shared" si="4"/>
        <v>15.700000000000001</v>
      </c>
    </row>
    <row r="125" spans="1:5" ht="16.2" thickBot="1" x14ac:dyDescent="0.35">
      <c r="A125" s="26" t="s">
        <v>25</v>
      </c>
      <c r="B125" s="27" t="s">
        <v>26</v>
      </c>
      <c r="C125" s="28">
        <v>30</v>
      </c>
      <c r="D125" s="28">
        <v>0.65</v>
      </c>
      <c r="E125" s="29">
        <f t="shared" si="4"/>
        <v>19.5</v>
      </c>
    </row>
    <row r="126" spans="1:5" ht="16.2" thickBot="1" x14ac:dyDescent="0.35">
      <c r="A126" s="26" t="s">
        <v>27</v>
      </c>
      <c r="B126" s="27" t="s">
        <v>28</v>
      </c>
      <c r="C126" s="28">
        <v>10</v>
      </c>
      <c r="D126" s="28">
        <v>7</v>
      </c>
      <c r="E126" s="29">
        <f t="shared" si="4"/>
        <v>70</v>
      </c>
    </row>
    <row r="127" spans="1:5" ht="16.2" thickBot="1" x14ac:dyDescent="0.35">
      <c r="A127" s="26" t="s">
        <v>29</v>
      </c>
      <c r="B127" s="27" t="s">
        <v>30</v>
      </c>
      <c r="C127" s="28">
        <v>1</v>
      </c>
      <c r="D127" s="28">
        <v>65</v>
      </c>
      <c r="E127" s="29">
        <f t="shared" si="4"/>
        <v>65</v>
      </c>
    </row>
    <row r="128" spans="1:5" ht="16.2" thickBot="1" x14ac:dyDescent="0.35">
      <c r="A128" s="35" t="s">
        <v>31</v>
      </c>
      <c r="B128" s="36"/>
      <c r="C128" s="40"/>
      <c r="D128" s="40"/>
      <c r="E128" s="38">
        <f>SUM(E116:E127)</f>
        <v>2455.1999999999998</v>
      </c>
    </row>
    <row r="129" spans="1:5" ht="16.2" thickBot="1" x14ac:dyDescent="0.35">
      <c r="A129" s="35" t="s">
        <v>32</v>
      </c>
      <c r="B129" s="36"/>
      <c r="C129" s="40"/>
      <c r="D129" s="40"/>
      <c r="E129" s="38">
        <f>E113-E128</f>
        <v>1044.8000000000002</v>
      </c>
    </row>
    <row r="130" spans="1:5" ht="16.2" thickBot="1" x14ac:dyDescent="0.35">
      <c r="A130" s="35" t="s">
        <v>33</v>
      </c>
      <c r="B130" s="36"/>
      <c r="C130" s="40"/>
      <c r="D130" s="40"/>
      <c r="E130" s="38">
        <f>E128/C112</f>
        <v>24.552</v>
      </c>
    </row>
    <row r="131" spans="1:5" ht="16.2" thickBot="1" x14ac:dyDescent="0.35">
      <c r="A131" s="35" t="s">
        <v>34</v>
      </c>
      <c r="B131" s="36"/>
      <c r="C131" s="40"/>
      <c r="D131" s="40"/>
      <c r="E131" s="38">
        <f>E128/D112</f>
        <v>70.148571428571429</v>
      </c>
    </row>
    <row r="135" spans="1:5" ht="16.2" thickBot="1" x14ac:dyDescent="0.35"/>
    <row r="136" spans="1:5" ht="16.2" thickBot="1" x14ac:dyDescent="0.35">
      <c r="A136" s="158" t="s">
        <v>100</v>
      </c>
      <c r="B136" s="159"/>
      <c r="C136" s="159"/>
      <c r="D136" s="159"/>
      <c r="E136" s="162"/>
    </row>
    <row r="137" spans="1:5" ht="16.2" thickBot="1" x14ac:dyDescent="0.35">
      <c r="A137" s="1" t="s">
        <v>0</v>
      </c>
      <c r="B137" s="2" t="s">
        <v>1</v>
      </c>
      <c r="C137" s="13" t="s">
        <v>2</v>
      </c>
      <c r="D137" s="13" t="s">
        <v>3</v>
      </c>
      <c r="E137" s="19" t="s">
        <v>4</v>
      </c>
    </row>
    <row r="138" spans="1:5" ht="16.8" thickBot="1" x14ac:dyDescent="0.35">
      <c r="A138" s="3" t="s">
        <v>5</v>
      </c>
      <c r="B138" s="4"/>
      <c r="C138" s="14"/>
      <c r="D138" s="14"/>
      <c r="E138" s="20"/>
    </row>
    <row r="139" spans="1:5" ht="16.2" thickBot="1" x14ac:dyDescent="0.35">
      <c r="A139" s="6" t="s">
        <v>6</v>
      </c>
      <c r="B139" s="7" t="s">
        <v>66</v>
      </c>
      <c r="C139" s="14">
        <v>150</v>
      </c>
      <c r="D139" s="14">
        <v>60</v>
      </c>
      <c r="E139" s="20"/>
    </row>
    <row r="140" spans="1:5" ht="16.2" thickBot="1" x14ac:dyDescent="0.35">
      <c r="A140" s="8" t="s">
        <v>8</v>
      </c>
      <c r="B140" s="9"/>
      <c r="C140" s="16"/>
      <c r="D140" s="16"/>
      <c r="E140" s="19">
        <f>C139*D139</f>
        <v>9000</v>
      </c>
    </row>
    <row r="141" spans="1:5" ht="16.2" thickBot="1" x14ac:dyDescent="0.35">
      <c r="A141" s="6"/>
      <c r="B141" s="7"/>
      <c r="C141" s="14"/>
      <c r="D141" s="14"/>
      <c r="E141" s="20"/>
    </row>
    <row r="142" spans="1:5" ht="16.8" thickBot="1" x14ac:dyDescent="0.35">
      <c r="A142" s="3" t="s">
        <v>9</v>
      </c>
      <c r="B142" s="7"/>
      <c r="C142" s="15"/>
      <c r="D142" s="15"/>
      <c r="E142" s="20"/>
    </row>
    <row r="143" spans="1:5" ht="16.2" thickBot="1" x14ac:dyDescent="0.35">
      <c r="A143" s="6" t="s">
        <v>86</v>
      </c>
      <c r="B143" s="7" t="s">
        <v>87</v>
      </c>
      <c r="C143" s="15">
        <v>30</v>
      </c>
      <c r="D143" s="15">
        <v>16</v>
      </c>
      <c r="E143" s="20">
        <f>C143*D143</f>
        <v>480</v>
      </c>
    </row>
    <row r="144" spans="1:5" ht="16.2" thickBot="1" x14ac:dyDescent="0.35">
      <c r="A144" s="6" t="s">
        <v>67</v>
      </c>
      <c r="B144" s="7" t="s">
        <v>74</v>
      </c>
      <c r="C144" s="15">
        <v>1</v>
      </c>
      <c r="D144" s="15">
        <v>45</v>
      </c>
      <c r="E144" s="20">
        <f>C144*D144</f>
        <v>45</v>
      </c>
    </row>
    <row r="145" spans="1:5" ht="16.2" thickBot="1" x14ac:dyDescent="0.35">
      <c r="A145" s="6" t="s">
        <v>12</v>
      </c>
      <c r="B145" s="7" t="s">
        <v>15</v>
      </c>
      <c r="C145" s="15">
        <v>2</v>
      </c>
      <c r="D145" s="15">
        <v>65</v>
      </c>
      <c r="E145" s="20">
        <f t="shared" ref="E145:E157" si="5">C145*D145</f>
        <v>130</v>
      </c>
    </row>
    <row r="146" spans="1:5" ht="16.2" thickBot="1" x14ac:dyDescent="0.35">
      <c r="A146" s="6" t="s">
        <v>14</v>
      </c>
      <c r="B146" s="7" t="s">
        <v>68</v>
      </c>
      <c r="C146" s="15">
        <v>1</v>
      </c>
      <c r="D146" s="47">
        <v>24</v>
      </c>
      <c r="E146" s="20">
        <f t="shared" si="5"/>
        <v>24</v>
      </c>
    </row>
    <row r="147" spans="1:5" ht="16.2" thickBot="1" x14ac:dyDescent="0.35">
      <c r="A147" s="6" t="s">
        <v>16</v>
      </c>
      <c r="B147" s="7" t="s">
        <v>44</v>
      </c>
      <c r="C147" s="15">
        <v>15</v>
      </c>
      <c r="D147" s="15">
        <v>15</v>
      </c>
      <c r="E147" s="20">
        <f t="shared" si="5"/>
        <v>225</v>
      </c>
    </row>
    <row r="148" spans="1:5" ht="16.2" thickBot="1" x14ac:dyDescent="0.35">
      <c r="A148" s="6" t="s">
        <v>69</v>
      </c>
      <c r="B148" s="7" t="s">
        <v>44</v>
      </c>
      <c r="C148" s="15">
        <v>25</v>
      </c>
      <c r="D148" s="15">
        <v>13</v>
      </c>
      <c r="E148" s="20">
        <f t="shared" si="5"/>
        <v>325</v>
      </c>
    </row>
    <row r="149" spans="1:5" ht="16.2" thickBot="1" x14ac:dyDescent="0.35">
      <c r="A149" s="6" t="s">
        <v>19</v>
      </c>
      <c r="B149" s="7" t="s">
        <v>70</v>
      </c>
      <c r="C149" s="15">
        <v>150</v>
      </c>
      <c r="D149" s="47">
        <v>12.5</v>
      </c>
      <c r="E149" s="20">
        <f t="shared" si="5"/>
        <v>1875</v>
      </c>
    </row>
    <row r="150" spans="1:5" ht="16.2" thickBot="1" x14ac:dyDescent="0.35">
      <c r="A150" s="6" t="s">
        <v>71</v>
      </c>
      <c r="B150" s="7" t="s">
        <v>44</v>
      </c>
      <c r="C150" s="15">
        <v>15</v>
      </c>
      <c r="D150" s="15">
        <v>23</v>
      </c>
      <c r="E150" s="20">
        <f t="shared" si="5"/>
        <v>345</v>
      </c>
    </row>
    <row r="151" spans="1:5" ht="16.2" thickBot="1" x14ac:dyDescent="0.35">
      <c r="A151" s="6" t="s">
        <v>64</v>
      </c>
      <c r="B151" s="7" t="s">
        <v>65</v>
      </c>
      <c r="C151" s="15">
        <v>30</v>
      </c>
      <c r="D151" s="15">
        <v>22</v>
      </c>
      <c r="E151" s="20">
        <f t="shared" si="5"/>
        <v>660</v>
      </c>
    </row>
    <row r="152" spans="1:5" ht="16.2" thickBot="1" x14ac:dyDescent="0.35">
      <c r="A152" s="6" t="s">
        <v>21</v>
      </c>
      <c r="B152" s="7" t="s">
        <v>81</v>
      </c>
      <c r="C152" s="15">
        <v>1</v>
      </c>
      <c r="D152" s="15">
        <v>7</v>
      </c>
      <c r="E152" s="20">
        <f t="shared" si="5"/>
        <v>7</v>
      </c>
    </row>
    <row r="153" spans="1:5" ht="16.2" thickBot="1" x14ac:dyDescent="0.35">
      <c r="A153" s="45" t="s">
        <v>88</v>
      </c>
      <c r="B153" s="46" t="s">
        <v>11</v>
      </c>
      <c r="C153" s="47">
        <v>1</v>
      </c>
      <c r="D153" s="47"/>
      <c r="E153" s="48">
        <f t="shared" si="5"/>
        <v>0</v>
      </c>
    </row>
    <row r="154" spans="1:5" ht="16.2" thickBot="1" x14ac:dyDescent="0.35">
      <c r="A154" s="6" t="s">
        <v>23</v>
      </c>
      <c r="B154" s="7" t="s">
        <v>24</v>
      </c>
      <c r="C154" s="15">
        <v>10</v>
      </c>
      <c r="D154" s="15">
        <v>1.75</v>
      </c>
      <c r="E154" s="20">
        <f t="shared" si="5"/>
        <v>17.5</v>
      </c>
    </row>
    <row r="155" spans="1:5" ht="16.2" thickBot="1" x14ac:dyDescent="0.35">
      <c r="A155" s="6" t="s">
        <v>25</v>
      </c>
      <c r="B155" s="7" t="s">
        <v>26</v>
      </c>
      <c r="C155" s="15">
        <v>30</v>
      </c>
      <c r="D155" s="15">
        <v>0.65</v>
      </c>
      <c r="E155" s="20">
        <f t="shared" si="5"/>
        <v>19.5</v>
      </c>
    </row>
    <row r="156" spans="1:5" ht="16.2" thickBot="1" x14ac:dyDescent="0.35">
      <c r="A156" s="6" t="s">
        <v>27</v>
      </c>
      <c r="B156" s="7" t="s">
        <v>114</v>
      </c>
      <c r="C156" s="15">
        <v>1</v>
      </c>
      <c r="D156" s="15">
        <v>150</v>
      </c>
      <c r="E156" s="20">
        <f t="shared" si="5"/>
        <v>150</v>
      </c>
    </row>
    <row r="157" spans="1:5" ht="16.2" thickBot="1" x14ac:dyDescent="0.35">
      <c r="A157" s="6" t="s">
        <v>29</v>
      </c>
      <c r="B157" s="7" t="s">
        <v>30</v>
      </c>
      <c r="C157" s="15">
        <v>2</v>
      </c>
      <c r="D157" s="15">
        <v>65</v>
      </c>
      <c r="E157" s="20">
        <f t="shared" si="5"/>
        <v>130</v>
      </c>
    </row>
    <row r="158" spans="1:5" ht="16.2" thickBot="1" x14ac:dyDescent="0.35">
      <c r="A158" s="10" t="s">
        <v>31</v>
      </c>
      <c r="B158" s="11"/>
      <c r="C158" s="17"/>
      <c r="D158" s="17"/>
      <c r="E158" s="21">
        <f>SUM(E144:E157)</f>
        <v>3953</v>
      </c>
    </row>
    <row r="159" spans="1:5" ht="16.2" thickBot="1" x14ac:dyDescent="0.35">
      <c r="A159" s="12" t="s">
        <v>108</v>
      </c>
      <c r="B159" s="4"/>
      <c r="C159" s="18"/>
      <c r="D159" s="18"/>
      <c r="E159" s="22">
        <f>E140-E158</f>
        <v>5047</v>
      </c>
    </row>
    <row r="160" spans="1:5" ht="16.2" thickBot="1" x14ac:dyDescent="0.35">
      <c r="A160" s="72" t="s">
        <v>32</v>
      </c>
      <c r="B160" s="73"/>
      <c r="C160" s="74"/>
      <c r="D160" s="74"/>
      <c r="E160" s="75">
        <f>E159/E140</f>
        <v>0.56077777777777782</v>
      </c>
    </row>
    <row r="161" spans="1:5" ht="16.2" thickBot="1" x14ac:dyDescent="0.35">
      <c r="A161" s="12" t="s">
        <v>33</v>
      </c>
      <c r="B161" s="4"/>
      <c r="C161" s="18"/>
      <c r="D161" s="18"/>
      <c r="E161" s="22">
        <f>E158/C139</f>
        <v>26.353333333333332</v>
      </c>
    </row>
    <row r="162" spans="1:5" ht="16.2" thickBot="1" x14ac:dyDescent="0.35">
      <c r="A162" s="12" t="s">
        <v>34</v>
      </c>
      <c r="B162" s="4"/>
      <c r="C162" s="18"/>
      <c r="D162" s="18"/>
      <c r="E162" s="22">
        <f>E158/D139</f>
        <v>65.88333333333334</v>
      </c>
    </row>
    <row r="166" spans="1:5" ht="16.2" thickBot="1" x14ac:dyDescent="0.35"/>
    <row r="167" spans="1:5" ht="16.2" thickBot="1" x14ac:dyDescent="0.35">
      <c r="A167" s="155" t="s">
        <v>101</v>
      </c>
      <c r="B167" s="156"/>
      <c r="C167" s="156"/>
      <c r="D167" s="156"/>
      <c r="E167" s="157"/>
    </row>
    <row r="168" spans="1:5" ht="16.2" thickBot="1" x14ac:dyDescent="0.35">
      <c r="A168" s="49" t="s">
        <v>0</v>
      </c>
      <c r="B168" s="50" t="s">
        <v>1</v>
      </c>
      <c r="C168" s="51" t="s">
        <v>2</v>
      </c>
      <c r="D168" s="51" t="s">
        <v>3</v>
      </c>
      <c r="E168" s="52" t="s">
        <v>4</v>
      </c>
    </row>
    <row r="169" spans="1:5" ht="16.8" thickBot="1" x14ac:dyDescent="0.35">
      <c r="A169" s="53" t="s">
        <v>5</v>
      </c>
      <c r="B169" s="54"/>
      <c r="C169" s="55"/>
      <c r="D169" s="55"/>
      <c r="E169" s="48"/>
    </row>
    <row r="170" spans="1:5" ht="16.2" thickBot="1" x14ac:dyDescent="0.35">
      <c r="A170" s="45" t="s">
        <v>6</v>
      </c>
      <c r="B170" s="46" t="s">
        <v>72</v>
      </c>
      <c r="C170" s="55">
        <v>750</v>
      </c>
      <c r="D170" s="55">
        <v>15</v>
      </c>
      <c r="E170" s="48"/>
    </row>
    <row r="171" spans="1:5" ht="16.2" thickBot="1" x14ac:dyDescent="0.35">
      <c r="A171" s="56" t="s">
        <v>8</v>
      </c>
      <c r="B171" s="54"/>
      <c r="C171" s="57"/>
      <c r="D171" s="57"/>
      <c r="E171" s="52">
        <f>C170*D170</f>
        <v>11250</v>
      </c>
    </row>
    <row r="172" spans="1:5" ht="16.2" thickBot="1" x14ac:dyDescent="0.35">
      <c r="A172" s="45"/>
      <c r="B172" s="46"/>
      <c r="C172" s="55"/>
      <c r="D172" s="55"/>
      <c r="E172" s="48"/>
    </row>
    <row r="173" spans="1:5" ht="16.8" thickBot="1" x14ac:dyDescent="0.35">
      <c r="A173" s="53" t="s">
        <v>9</v>
      </c>
      <c r="B173" s="46"/>
      <c r="C173" s="47"/>
      <c r="D173" s="47"/>
      <c r="E173" s="48"/>
    </row>
    <row r="174" spans="1:5" ht="16.2" thickBot="1" x14ac:dyDescent="0.35">
      <c r="A174" s="45" t="s">
        <v>73</v>
      </c>
      <c r="B174" s="46" t="s">
        <v>44</v>
      </c>
      <c r="C174" s="47">
        <v>50</v>
      </c>
      <c r="D174" s="47">
        <v>30</v>
      </c>
      <c r="E174" s="48">
        <f>C174*D174</f>
        <v>1500</v>
      </c>
    </row>
    <row r="175" spans="1:5" ht="16.2" thickBot="1" x14ac:dyDescent="0.35">
      <c r="A175" s="45" t="s">
        <v>37</v>
      </c>
      <c r="B175" s="46" t="s">
        <v>74</v>
      </c>
      <c r="C175" s="47">
        <v>50</v>
      </c>
      <c r="D175" s="47">
        <v>50</v>
      </c>
      <c r="E175" s="48">
        <f t="shared" ref="E175:E181" si="6">C175*D175</f>
        <v>2500</v>
      </c>
    </row>
    <row r="176" spans="1:5" ht="16.2" thickBot="1" x14ac:dyDescent="0.35">
      <c r="A176" s="45" t="s">
        <v>38</v>
      </c>
      <c r="B176" s="46" t="s">
        <v>70</v>
      </c>
      <c r="C176" s="47">
        <v>50</v>
      </c>
      <c r="D176" s="47">
        <v>28</v>
      </c>
      <c r="E176" s="48">
        <f t="shared" si="6"/>
        <v>1400</v>
      </c>
    </row>
    <row r="177" spans="1:5" ht="16.2" thickBot="1" x14ac:dyDescent="0.35">
      <c r="A177" s="45" t="s">
        <v>19</v>
      </c>
      <c r="B177" s="46" t="s">
        <v>75</v>
      </c>
      <c r="C177" s="47">
        <v>750</v>
      </c>
      <c r="D177" s="47">
        <v>4</v>
      </c>
      <c r="E177" s="48">
        <f t="shared" si="6"/>
        <v>3000</v>
      </c>
    </row>
    <row r="178" spans="1:5" ht="16.2" thickBot="1" x14ac:dyDescent="0.35">
      <c r="A178" s="45" t="s">
        <v>23</v>
      </c>
      <c r="B178" s="46" t="s">
        <v>24</v>
      </c>
      <c r="C178" s="47">
        <v>20</v>
      </c>
      <c r="D178" s="47">
        <v>1.57</v>
      </c>
      <c r="E178" s="48">
        <f t="shared" si="6"/>
        <v>31.400000000000002</v>
      </c>
    </row>
    <row r="179" spans="1:5" ht="16.2" thickBot="1" x14ac:dyDescent="0.35">
      <c r="A179" s="45" t="s">
        <v>25</v>
      </c>
      <c r="B179" s="46" t="s">
        <v>26</v>
      </c>
      <c r="C179" s="47">
        <v>50</v>
      </c>
      <c r="D179" s="47">
        <v>0.65</v>
      </c>
      <c r="E179" s="48">
        <f t="shared" si="6"/>
        <v>32.5</v>
      </c>
    </row>
    <row r="180" spans="1:5" ht="16.2" thickBot="1" x14ac:dyDescent="0.35">
      <c r="A180" s="45" t="s">
        <v>27</v>
      </c>
      <c r="B180" s="46" t="s">
        <v>28</v>
      </c>
      <c r="C180" s="47">
        <v>10</v>
      </c>
      <c r="D180" s="47">
        <v>7</v>
      </c>
      <c r="E180" s="48">
        <f t="shared" si="6"/>
        <v>70</v>
      </c>
    </row>
    <row r="181" spans="1:5" ht="16.2" thickBot="1" x14ac:dyDescent="0.35">
      <c r="A181" s="45" t="s">
        <v>29</v>
      </c>
      <c r="B181" s="46" t="s">
        <v>30</v>
      </c>
      <c r="C181" s="47">
        <v>2</v>
      </c>
      <c r="D181" s="47">
        <v>65</v>
      </c>
      <c r="E181" s="48">
        <f t="shared" si="6"/>
        <v>130</v>
      </c>
    </row>
    <row r="182" spans="1:5" ht="16.2" thickBot="1" x14ac:dyDescent="0.35">
      <c r="A182" s="56" t="s">
        <v>31</v>
      </c>
      <c r="B182" s="54"/>
      <c r="C182" s="58"/>
      <c r="D182" s="58"/>
      <c r="E182" s="52">
        <f>SUM(E174:E181)</f>
        <v>8663.9</v>
      </c>
    </row>
    <row r="183" spans="1:5" ht="16.2" thickBot="1" x14ac:dyDescent="0.35">
      <c r="A183" s="56" t="s">
        <v>32</v>
      </c>
      <c r="B183" s="54"/>
      <c r="C183" s="58"/>
      <c r="D183" s="58"/>
      <c r="E183" s="52">
        <f>E171-E182</f>
        <v>2586.1000000000004</v>
      </c>
    </row>
    <row r="184" spans="1:5" ht="16.2" thickBot="1" x14ac:dyDescent="0.35">
      <c r="A184" s="56" t="s">
        <v>33</v>
      </c>
      <c r="B184" s="54"/>
      <c r="C184" s="58"/>
      <c r="D184" s="58"/>
      <c r="E184" s="52">
        <f>E182/C170</f>
        <v>11.551866666666665</v>
      </c>
    </row>
    <row r="185" spans="1:5" ht="16.2" thickBot="1" x14ac:dyDescent="0.35">
      <c r="A185" s="56" t="s">
        <v>34</v>
      </c>
      <c r="B185" s="54"/>
      <c r="C185" s="58"/>
      <c r="D185" s="58"/>
      <c r="E185" s="52">
        <f>E182/D170</f>
        <v>577.59333333333336</v>
      </c>
    </row>
    <row r="188" spans="1:5" ht="16.2" thickBot="1" x14ac:dyDescent="0.35"/>
    <row r="189" spans="1:5" ht="16.2" thickBot="1" x14ac:dyDescent="0.35">
      <c r="A189" s="158" t="s">
        <v>102</v>
      </c>
      <c r="B189" s="159"/>
      <c r="C189" s="159"/>
      <c r="D189" s="159"/>
      <c r="E189" s="160"/>
    </row>
    <row r="190" spans="1:5" ht="16.2" thickBot="1" x14ac:dyDescent="0.35">
      <c r="A190" s="1" t="s">
        <v>0</v>
      </c>
      <c r="B190" s="2" t="s">
        <v>1</v>
      </c>
      <c r="C190" s="13" t="s">
        <v>2</v>
      </c>
      <c r="D190" s="13" t="s">
        <v>3</v>
      </c>
      <c r="E190" s="19" t="s">
        <v>4</v>
      </c>
    </row>
    <row r="191" spans="1:5" ht="16.8" thickBot="1" x14ac:dyDescent="0.35">
      <c r="A191" s="3" t="s">
        <v>5</v>
      </c>
      <c r="B191" s="4"/>
      <c r="C191" s="14"/>
      <c r="D191" s="14"/>
      <c r="E191" s="20"/>
    </row>
    <row r="192" spans="1:5" ht="16.2" thickBot="1" x14ac:dyDescent="0.35">
      <c r="A192" s="6" t="s">
        <v>6</v>
      </c>
      <c r="B192" s="7" t="s">
        <v>76</v>
      </c>
      <c r="C192" s="14">
        <v>1</v>
      </c>
      <c r="D192" s="14">
        <v>350</v>
      </c>
      <c r="E192" s="20"/>
    </row>
    <row r="193" spans="1:5" ht="16.2" thickBot="1" x14ac:dyDescent="0.35">
      <c r="A193" s="8" t="s">
        <v>8</v>
      </c>
      <c r="B193" s="9"/>
      <c r="C193" s="16"/>
      <c r="D193" s="16"/>
      <c r="E193" s="19">
        <f>C192*D192</f>
        <v>350</v>
      </c>
    </row>
    <row r="194" spans="1:5" ht="16.2" thickBot="1" x14ac:dyDescent="0.35">
      <c r="A194" s="6"/>
      <c r="B194" s="7"/>
      <c r="C194" s="14"/>
      <c r="D194" s="14"/>
      <c r="E194" s="20"/>
    </row>
    <row r="195" spans="1:5" ht="16.8" thickBot="1" x14ac:dyDescent="0.35">
      <c r="A195" s="3" t="s">
        <v>9</v>
      </c>
      <c r="B195" s="7"/>
      <c r="C195" s="15"/>
      <c r="D195" s="15"/>
      <c r="E195" s="20"/>
    </row>
    <row r="196" spans="1:5" ht="16.2" thickBot="1" x14ac:dyDescent="0.35">
      <c r="A196" s="6" t="s">
        <v>42</v>
      </c>
      <c r="B196" s="7" t="s">
        <v>44</v>
      </c>
      <c r="C196" s="15">
        <v>1</v>
      </c>
      <c r="D196" s="15">
        <v>34</v>
      </c>
      <c r="E196" s="20">
        <f>C196*D196</f>
        <v>34</v>
      </c>
    </row>
    <row r="197" spans="1:5" ht="16.2" thickBot="1" x14ac:dyDescent="0.35">
      <c r="A197" s="6" t="s">
        <v>90</v>
      </c>
      <c r="B197" s="7" t="s">
        <v>81</v>
      </c>
      <c r="C197" s="15">
        <v>1</v>
      </c>
      <c r="D197" s="15">
        <v>25</v>
      </c>
      <c r="E197" s="20">
        <f t="shared" ref="E197:E209" si="7">C197*D197</f>
        <v>25</v>
      </c>
    </row>
    <row r="198" spans="1:5" ht="16.2" thickBot="1" x14ac:dyDescent="0.35">
      <c r="A198" s="6" t="s">
        <v>115</v>
      </c>
      <c r="B198" s="7" t="s">
        <v>81</v>
      </c>
      <c r="C198" s="15">
        <v>1</v>
      </c>
      <c r="D198" s="15">
        <v>22</v>
      </c>
      <c r="E198" s="20">
        <f t="shared" si="7"/>
        <v>22</v>
      </c>
    </row>
    <row r="199" spans="1:5" ht="16.2" thickBot="1" x14ac:dyDescent="0.35">
      <c r="A199" s="6" t="s">
        <v>89</v>
      </c>
      <c r="B199" s="7" t="s">
        <v>44</v>
      </c>
      <c r="C199" s="15">
        <v>1</v>
      </c>
      <c r="D199" s="15">
        <v>20</v>
      </c>
      <c r="E199" s="20">
        <f t="shared" si="7"/>
        <v>20</v>
      </c>
    </row>
    <row r="200" spans="1:5" ht="16.2" thickBot="1" x14ac:dyDescent="0.35">
      <c r="A200" s="6" t="s">
        <v>52</v>
      </c>
      <c r="B200" s="7" t="s">
        <v>44</v>
      </c>
      <c r="C200" s="15">
        <v>1</v>
      </c>
      <c r="D200" s="15">
        <v>18</v>
      </c>
      <c r="E200" s="20">
        <f t="shared" si="7"/>
        <v>18</v>
      </c>
    </row>
    <row r="201" spans="1:5" ht="16.2" thickBot="1" x14ac:dyDescent="0.35">
      <c r="A201" s="6" t="s">
        <v>58</v>
      </c>
      <c r="B201" s="7" t="s">
        <v>91</v>
      </c>
      <c r="C201" s="15">
        <v>6</v>
      </c>
      <c r="D201" s="15">
        <v>2</v>
      </c>
      <c r="E201" s="20">
        <f t="shared" si="7"/>
        <v>12</v>
      </c>
    </row>
    <row r="202" spans="1:5" ht="16.2" thickBot="1" x14ac:dyDescent="0.35">
      <c r="A202" s="6" t="s">
        <v>60</v>
      </c>
      <c r="B202" s="7" t="s">
        <v>83</v>
      </c>
      <c r="C202" s="15">
        <v>1</v>
      </c>
      <c r="D202" s="15">
        <v>13</v>
      </c>
      <c r="E202" s="20">
        <f t="shared" si="7"/>
        <v>13</v>
      </c>
    </row>
    <row r="203" spans="1:5" ht="16.2" thickBot="1" x14ac:dyDescent="0.35">
      <c r="A203" s="6" t="s">
        <v>77</v>
      </c>
      <c r="B203" s="7" t="s">
        <v>13</v>
      </c>
      <c r="C203" s="15">
        <v>1</v>
      </c>
      <c r="D203" s="15">
        <v>9</v>
      </c>
      <c r="E203" s="20">
        <f t="shared" si="7"/>
        <v>9</v>
      </c>
    </row>
    <row r="204" spans="1:5" ht="16.2" thickBot="1" x14ac:dyDescent="0.35">
      <c r="A204" s="6" t="s">
        <v>48</v>
      </c>
      <c r="B204" s="5"/>
      <c r="C204" s="15">
        <v>1</v>
      </c>
      <c r="D204" s="15">
        <v>60</v>
      </c>
      <c r="E204" s="20">
        <f t="shared" si="7"/>
        <v>60</v>
      </c>
    </row>
    <row r="205" spans="1:5" ht="16.2" thickBot="1" x14ac:dyDescent="0.35">
      <c r="A205" s="6" t="s">
        <v>92</v>
      </c>
      <c r="B205" s="59" t="s">
        <v>22</v>
      </c>
      <c r="C205" s="15">
        <v>1</v>
      </c>
      <c r="D205" s="15">
        <v>5</v>
      </c>
      <c r="E205" s="20">
        <f t="shared" si="7"/>
        <v>5</v>
      </c>
    </row>
    <row r="206" spans="1:5" ht="16.2" thickBot="1" x14ac:dyDescent="0.35">
      <c r="A206" s="6" t="s">
        <v>23</v>
      </c>
      <c r="B206" s="7" t="s">
        <v>24</v>
      </c>
      <c r="C206" s="15">
        <v>5</v>
      </c>
      <c r="D206" s="15">
        <v>1.57</v>
      </c>
      <c r="E206" s="20">
        <f t="shared" si="7"/>
        <v>7.8500000000000005</v>
      </c>
    </row>
    <row r="207" spans="1:5" ht="16.2" thickBot="1" x14ac:dyDescent="0.35">
      <c r="A207" s="6" t="s">
        <v>25</v>
      </c>
      <c r="B207" s="7" t="s">
        <v>26</v>
      </c>
      <c r="C207" s="15">
        <v>1</v>
      </c>
      <c r="D207" s="15">
        <v>0.65</v>
      </c>
      <c r="E207" s="20">
        <f t="shared" si="7"/>
        <v>0.65</v>
      </c>
    </row>
    <row r="208" spans="1:5" ht="16.2" thickBot="1" x14ac:dyDescent="0.35">
      <c r="A208" s="6" t="s">
        <v>27</v>
      </c>
      <c r="B208" s="7" t="s">
        <v>28</v>
      </c>
      <c r="C208" s="15">
        <v>2</v>
      </c>
      <c r="D208" s="15">
        <v>10</v>
      </c>
      <c r="E208" s="20">
        <f t="shared" si="7"/>
        <v>20</v>
      </c>
    </row>
    <row r="209" spans="1:5" ht="16.2" thickBot="1" x14ac:dyDescent="0.35">
      <c r="A209" s="6" t="s">
        <v>29</v>
      </c>
      <c r="B209" s="7" t="s">
        <v>30</v>
      </c>
      <c r="C209" s="15">
        <v>1</v>
      </c>
      <c r="D209" s="15">
        <v>65</v>
      </c>
      <c r="E209" s="20">
        <f t="shared" si="7"/>
        <v>65</v>
      </c>
    </row>
    <row r="210" spans="1:5" ht="16.2" thickBot="1" x14ac:dyDescent="0.35">
      <c r="A210" s="10" t="s">
        <v>31</v>
      </c>
      <c r="B210" s="11"/>
      <c r="C210" s="17"/>
      <c r="D210" s="17"/>
      <c r="E210" s="21">
        <f>SUM(E196:E209)</f>
        <v>311.5</v>
      </c>
    </row>
    <row r="211" spans="1:5" ht="16.2" thickBot="1" x14ac:dyDescent="0.35">
      <c r="A211" s="12" t="s">
        <v>32</v>
      </c>
      <c r="B211" s="4"/>
      <c r="C211" s="18"/>
      <c r="D211" s="18"/>
      <c r="E211" s="22">
        <f>E193-E210</f>
        <v>38.5</v>
      </c>
    </row>
    <row r="212" spans="1:5" ht="16.2" thickBot="1" x14ac:dyDescent="0.35">
      <c r="A212" s="12" t="s">
        <v>33</v>
      </c>
      <c r="B212" s="4"/>
      <c r="C212" s="18"/>
      <c r="D212" s="18"/>
      <c r="E212" s="22">
        <f>E210/C192</f>
        <v>311.5</v>
      </c>
    </row>
    <row r="213" spans="1:5" ht="16.2" thickBot="1" x14ac:dyDescent="0.35">
      <c r="A213" s="12" t="s">
        <v>34</v>
      </c>
      <c r="B213" s="4"/>
      <c r="C213" s="18"/>
      <c r="D213" s="18"/>
      <c r="E213" s="22">
        <f>E210/D192</f>
        <v>0.89</v>
      </c>
    </row>
    <row r="214" spans="1:5" x14ac:dyDescent="0.3">
      <c r="A214" s="60"/>
      <c r="B214" s="60"/>
      <c r="C214" s="61"/>
      <c r="D214" s="61"/>
      <c r="E214" s="62"/>
    </row>
    <row r="215" spans="1:5" x14ac:dyDescent="0.3">
      <c r="A215" s="60"/>
      <c r="B215" s="60"/>
      <c r="C215" s="61"/>
      <c r="D215" s="61"/>
      <c r="E215" s="62"/>
    </row>
    <row r="216" spans="1:5" ht="16.2" thickBot="1" x14ac:dyDescent="0.35"/>
    <row r="217" spans="1:5" ht="16.2" thickBot="1" x14ac:dyDescent="0.35">
      <c r="A217" s="155" t="s">
        <v>103</v>
      </c>
      <c r="B217" s="156"/>
      <c r="C217" s="156"/>
      <c r="D217" s="156"/>
      <c r="E217" s="157"/>
    </row>
    <row r="218" spans="1:5" ht="16.2" thickBot="1" x14ac:dyDescent="0.35">
      <c r="A218" s="1" t="s">
        <v>0</v>
      </c>
      <c r="B218" s="2" t="s">
        <v>1</v>
      </c>
      <c r="C218" s="13" t="s">
        <v>2</v>
      </c>
      <c r="D218" s="13" t="s">
        <v>3</v>
      </c>
      <c r="E218" s="19" t="s">
        <v>4</v>
      </c>
    </row>
    <row r="219" spans="1:5" ht="16.8" thickBot="1" x14ac:dyDescent="0.35">
      <c r="A219" s="3" t="s">
        <v>5</v>
      </c>
      <c r="B219" s="4"/>
      <c r="C219" s="14"/>
      <c r="D219" s="14"/>
      <c r="E219" s="20"/>
    </row>
    <row r="220" spans="1:5" ht="16.2" thickBot="1" x14ac:dyDescent="0.35">
      <c r="A220" s="6" t="s">
        <v>6</v>
      </c>
      <c r="B220" s="7" t="s">
        <v>76</v>
      </c>
      <c r="C220" s="14">
        <v>1</v>
      </c>
      <c r="D220" s="14">
        <v>500</v>
      </c>
      <c r="E220" s="20"/>
    </row>
    <row r="221" spans="1:5" ht="16.2" thickBot="1" x14ac:dyDescent="0.35">
      <c r="A221" s="8" t="s">
        <v>8</v>
      </c>
      <c r="B221" s="9"/>
      <c r="C221" s="16"/>
      <c r="D221" s="16"/>
      <c r="E221" s="19">
        <f>C220*D220</f>
        <v>500</v>
      </c>
    </row>
    <row r="222" spans="1:5" ht="16.2" thickBot="1" x14ac:dyDescent="0.35">
      <c r="A222" s="6"/>
      <c r="B222" s="7"/>
      <c r="C222" s="14"/>
      <c r="D222" s="14"/>
      <c r="E222" s="20"/>
    </row>
    <row r="223" spans="1:5" ht="16.8" thickBot="1" x14ac:dyDescent="0.35">
      <c r="A223" s="3" t="s">
        <v>9</v>
      </c>
      <c r="B223" s="7"/>
      <c r="C223" s="15"/>
      <c r="D223" s="15"/>
      <c r="E223" s="20"/>
    </row>
    <row r="224" spans="1:5" ht="16.2" thickBot="1" x14ac:dyDescent="0.35">
      <c r="A224" s="6" t="s">
        <v>42</v>
      </c>
      <c r="B224" s="7" t="s">
        <v>44</v>
      </c>
      <c r="C224" s="15">
        <v>1</v>
      </c>
      <c r="D224" s="15">
        <v>15</v>
      </c>
      <c r="E224" s="20">
        <f>C224*D224</f>
        <v>15</v>
      </c>
    </row>
    <row r="225" spans="1:5" ht="16.2" thickBot="1" x14ac:dyDescent="0.35">
      <c r="A225" s="6" t="s">
        <v>90</v>
      </c>
      <c r="B225" s="7" t="s">
        <v>81</v>
      </c>
      <c r="C225" s="15">
        <v>1</v>
      </c>
      <c r="D225" s="15">
        <v>20</v>
      </c>
      <c r="E225" s="20">
        <f t="shared" ref="E225:E237" si="8">C225*D225</f>
        <v>20</v>
      </c>
    </row>
    <row r="226" spans="1:5" ht="16.2" thickBot="1" x14ac:dyDescent="0.35">
      <c r="A226" s="6" t="s">
        <v>93</v>
      </c>
      <c r="B226" s="7" t="s">
        <v>44</v>
      </c>
      <c r="C226" s="15">
        <v>1</v>
      </c>
      <c r="D226" s="15">
        <v>65</v>
      </c>
      <c r="E226" s="20">
        <f t="shared" si="8"/>
        <v>65</v>
      </c>
    </row>
    <row r="227" spans="1:5" ht="16.2" thickBot="1" x14ac:dyDescent="0.35">
      <c r="A227" s="6" t="s">
        <v>52</v>
      </c>
      <c r="B227" s="7" t="s">
        <v>81</v>
      </c>
      <c r="C227" s="15">
        <v>1</v>
      </c>
      <c r="D227" s="15">
        <v>9</v>
      </c>
      <c r="E227" s="20">
        <f t="shared" si="8"/>
        <v>9</v>
      </c>
    </row>
    <row r="228" spans="1:5" ht="16.2" thickBot="1" x14ac:dyDescent="0.35">
      <c r="A228" s="6" t="s">
        <v>94</v>
      </c>
      <c r="B228" s="7" t="s">
        <v>95</v>
      </c>
      <c r="C228" s="15">
        <v>2</v>
      </c>
      <c r="D228" s="15">
        <v>7.5</v>
      </c>
      <c r="E228" s="20">
        <f t="shared" si="8"/>
        <v>15</v>
      </c>
    </row>
    <row r="229" spans="1:5" ht="16.2" thickBot="1" x14ac:dyDescent="0.35">
      <c r="A229" s="6" t="s">
        <v>58</v>
      </c>
      <c r="B229" s="7" t="s">
        <v>91</v>
      </c>
      <c r="C229" s="15">
        <v>5</v>
      </c>
      <c r="D229" s="15">
        <v>2</v>
      </c>
      <c r="E229" s="20">
        <f t="shared" si="8"/>
        <v>10</v>
      </c>
    </row>
    <row r="230" spans="1:5" ht="16.2" thickBot="1" x14ac:dyDescent="0.35">
      <c r="A230" s="6" t="s">
        <v>60</v>
      </c>
      <c r="B230" s="7" t="s">
        <v>83</v>
      </c>
      <c r="C230" s="15">
        <v>1</v>
      </c>
      <c r="D230" s="15">
        <v>13</v>
      </c>
      <c r="E230" s="20">
        <f t="shared" si="8"/>
        <v>13</v>
      </c>
    </row>
    <row r="231" spans="1:5" ht="16.2" thickBot="1" x14ac:dyDescent="0.35">
      <c r="A231" s="6" t="s">
        <v>77</v>
      </c>
      <c r="B231" s="7" t="s">
        <v>13</v>
      </c>
      <c r="C231" s="15">
        <v>1</v>
      </c>
      <c r="D231" s="15">
        <v>8</v>
      </c>
      <c r="E231" s="20">
        <f t="shared" si="8"/>
        <v>8</v>
      </c>
    </row>
    <row r="232" spans="1:5" ht="16.2" thickBot="1" x14ac:dyDescent="0.35">
      <c r="A232" s="6" t="s">
        <v>48</v>
      </c>
      <c r="B232" s="5"/>
      <c r="C232" s="15">
        <v>1</v>
      </c>
      <c r="D232" s="15">
        <v>60</v>
      </c>
      <c r="E232" s="20">
        <f t="shared" si="8"/>
        <v>60</v>
      </c>
    </row>
    <row r="233" spans="1:5" ht="16.2" thickBot="1" x14ac:dyDescent="0.35">
      <c r="A233" s="6" t="s">
        <v>92</v>
      </c>
      <c r="B233" s="59" t="s">
        <v>22</v>
      </c>
      <c r="C233" s="15">
        <v>1</v>
      </c>
      <c r="D233" s="15">
        <v>5</v>
      </c>
      <c r="E233" s="20">
        <f t="shared" si="8"/>
        <v>5</v>
      </c>
    </row>
    <row r="234" spans="1:5" ht="16.2" thickBot="1" x14ac:dyDescent="0.35">
      <c r="A234" s="6" t="s">
        <v>23</v>
      </c>
      <c r="B234" s="7" t="s">
        <v>24</v>
      </c>
      <c r="C234" s="15">
        <v>5</v>
      </c>
      <c r="D234" s="15">
        <v>1.57</v>
      </c>
      <c r="E234" s="20">
        <f t="shared" si="8"/>
        <v>7.8500000000000005</v>
      </c>
    </row>
    <row r="235" spans="1:5" ht="16.2" thickBot="1" x14ac:dyDescent="0.35">
      <c r="A235" s="6" t="s">
        <v>25</v>
      </c>
      <c r="B235" s="7" t="s">
        <v>26</v>
      </c>
      <c r="C235" s="15">
        <v>1</v>
      </c>
      <c r="D235" s="15">
        <v>0.65</v>
      </c>
      <c r="E235" s="20">
        <f t="shared" si="8"/>
        <v>0.65</v>
      </c>
    </row>
    <row r="236" spans="1:5" ht="16.2" thickBot="1" x14ac:dyDescent="0.35">
      <c r="A236" s="6" t="s">
        <v>27</v>
      </c>
      <c r="B236" s="7" t="s">
        <v>28</v>
      </c>
      <c r="C236" s="15">
        <v>2</v>
      </c>
      <c r="D236" s="15">
        <v>10</v>
      </c>
      <c r="E236" s="20">
        <f t="shared" si="8"/>
        <v>20</v>
      </c>
    </row>
    <row r="237" spans="1:5" ht="16.2" thickBot="1" x14ac:dyDescent="0.35">
      <c r="A237" s="6" t="s">
        <v>29</v>
      </c>
      <c r="B237" s="7" t="s">
        <v>30</v>
      </c>
      <c r="C237" s="15">
        <v>1</v>
      </c>
      <c r="D237" s="15">
        <v>65</v>
      </c>
      <c r="E237" s="20">
        <f t="shared" si="8"/>
        <v>65</v>
      </c>
    </row>
    <row r="238" spans="1:5" ht="16.2" thickBot="1" x14ac:dyDescent="0.35">
      <c r="A238" s="10" t="s">
        <v>31</v>
      </c>
      <c r="B238" s="11"/>
      <c r="C238" s="17"/>
      <c r="D238" s="17"/>
      <c r="E238" s="21">
        <f>SUM(E224:E237)</f>
        <v>313.5</v>
      </c>
    </row>
    <row r="239" spans="1:5" ht="16.2" thickBot="1" x14ac:dyDescent="0.35">
      <c r="A239" s="12" t="s">
        <v>32</v>
      </c>
      <c r="B239" s="4"/>
      <c r="C239" s="18"/>
      <c r="D239" s="18"/>
      <c r="E239" s="22">
        <f>E221-E238</f>
        <v>186.5</v>
      </c>
    </row>
    <row r="240" spans="1:5" ht="16.2" thickBot="1" x14ac:dyDescent="0.35">
      <c r="A240" s="12" t="s">
        <v>33</v>
      </c>
      <c r="B240" s="4"/>
      <c r="C240" s="18"/>
      <c r="D240" s="18"/>
      <c r="E240" s="22">
        <f>E238/C220</f>
        <v>313.5</v>
      </c>
    </row>
    <row r="241" spans="1:5" ht="16.2" thickBot="1" x14ac:dyDescent="0.35">
      <c r="A241" s="12" t="s">
        <v>34</v>
      </c>
      <c r="B241" s="4"/>
      <c r="C241" s="18"/>
      <c r="D241" s="18"/>
      <c r="E241" s="22">
        <f>E238/D220</f>
        <v>0.627</v>
      </c>
    </row>
    <row r="244" spans="1:5" ht="16.2" thickBot="1" x14ac:dyDescent="0.35"/>
    <row r="245" spans="1:5" ht="16.2" thickBot="1" x14ac:dyDescent="0.35">
      <c r="A245" s="158" t="s">
        <v>104</v>
      </c>
      <c r="B245" s="159"/>
      <c r="C245" s="159"/>
      <c r="D245" s="159"/>
      <c r="E245" s="160"/>
    </row>
    <row r="246" spans="1:5" ht="16.2" thickBot="1" x14ac:dyDescent="0.35">
      <c r="A246" s="1" t="s">
        <v>0</v>
      </c>
      <c r="B246" s="2" t="s">
        <v>1</v>
      </c>
      <c r="C246" s="13" t="s">
        <v>2</v>
      </c>
      <c r="D246" s="13" t="s">
        <v>3</v>
      </c>
      <c r="E246" s="19" t="s">
        <v>4</v>
      </c>
    </row>
    <row r="247" spans="1:5" ht="16.8" thickBot="1" x14ac:dyDescent="0.35">
      <c r="A247" s="3" t="s">
        <v>5</v>
      </c>
      <c r="B247" s="4"/>
      <c r="C247" s="14"/>
      <c r="D247" s="14"/>
      <c r="E247" s="20"/>
    </row>
    <row r="248" spans="1:5" ht="16.2" thickBot="1" x14ac:dyDescent="0.35">
      <c r="A248" s="6" t="s">
        <v>6</v>
      </c>
      <c r="B248" s="7" t="s">
        <v>7</v>
      </c>
      <c r="C248" s="55">
        <v>90</v>
      </c>
      <c r="D248" s="14">
        <v>40</v>
      </c>
      <c r="E248" s="20"/>
    </row>
    <row r="249" spans="1:5" ht="16.2" thickBot="1" x14ac:dyDescent="0.35">
      <c r="A249" s="8" t="s">
        <v>8</v>
      </c>
      <c r="B249" s="9"/>
      <c r="C249" s="16"/>
      <c r="D249" s="16"/>
      <c r="E249" s="19">
        <f>C248*D248</f>
        <v>3600</v>
      </c>
    </row>
    <row r="250" spans="1:5" ht="16.2" thickBot="1" x14ac:dyDescent="0.35">
      <c r="A250" s="6"/>
      <c r="B250" s="7"/>
      <c r="C250" s="14"/>
      <c r="D250" s="14"/>
      <c r="E250" s="20"/>
    </row>
    <row r="251" spans="1:5" ht="16.8" thickBot="1" x14ac:dyDescent="0.35">
      <c r="A251" s="3" t="s">
        <v>9</v>
      </c>
      <c r="B251" s="7"/>
      <c r="C251" s="15"/>
      <c r="D251" s="15"/>
      <c r="E251" s="20"/>
    </row>
    <row r="252" spans="1:5" ht="16.2" thickBot="1" x14ac:dyDescent="0.35">
      <c r="A252" s="6" t="s">
        <v>79</v>
      </c>
      <c r="B252" s="7" t="s">
        <v>80</v>
      </c>
      <c r="C252" s="15">
        <v>1</v>
      </c>
      <c r="D252" s="15">
        <v>1700</v>
      </c>
      <c r="E252" s="20">
        <f>C252*D252</f>
        <v>1700</v>
      </c>
    </row>
    <row r="253" spans="1:5" ht="16.2" thickBot="1" x14ac:dyDescent="0.35">
      <c r="A253" s="6" t="s">
        <v>12</v>
      </c>
      <c r="B253" s="7" t="s">
        <v>70</v>
      </c>
      <c r="C253" s="15">
        <v>1</v>
      </c>
      <c r="D253" s="15">
        <v>25</v>
      </c>
      <c r="E253" s="20">
        <f t="shared" ref="E253:E260" si="9">C253*D253</f>
        <v>25</v>
      </c>
    </row>
    <row r="254" spans="1:5" ht="16.2" thickBot="1" x14ac:dyDescent="0.35">
      <c r="A254" s="6" t="s">
        <v>37</v>
      </c>
      <c r="B254" s="7" t="s">
        <v>81</v>
      </c>
      <c r="C254" s="15">
        <v>1</v>
      </c>
      <c r="D254" s="15">
        <v>10</v>
      </c>
      <c r="E254" s="20">
        <f t="shared" si="9"/>
        <v>10</v>
      </c>
    </row>
    <row r="255" spans="1:5" ht="16.2" thickBot="1" x14ac:dyDescent="0.35">
      <c r="A255" s="6" t="s">
        <v>48</v>
      </c>
      <c r="B255" s="7" t="s">
        <v>7</v>
      </c>
      <c r="C255" s="47">
        <v>90</v>
      </c>
      <c r="D255" s="15">
        <v>10</v>
      </c>
      <c r="E255" s="20">
        <f t="shared" si="9"/>
        <v>900</v>
      </c>
    </row>
    <row r="256" spans="1:5" ht="16.2" thickBot="1" x14ac:dyDescent="0.35">
      <c r="A256" s="6" t="s">
        <v>21</v>
      </c>
      <c r="B256" s="7" t="s">
        <v>81</v>
      </c>
      <c r="C256" s="15">
        <v>1</v>
      </c>
      <c r="D256" s="15">
        <v>7</v>
      </c>
      <c r="E256" s="20">
        <f t="shared" si="9"/>
        <v>7</v>
      </c>
    </row>
    <row r="257" spans="1:5" ht="16.2" thickBot="1" x14ac:dyDescent="0.35">
      <c r="A257" s="6" t="s">
        <v>23</v>
      </c>
      <c r="B257" s="7" t="s">
        <v>24</v>
      </c>
      <c r="C257" s="15">
        <v>20</v>
      </c>
      <c r="D257" s="15">
        <v>1.75</v>
      </c>
      <c r="E257" s="20">
        <f t="shared" si="9"/>
        <v>35</v>
      </c>
    </row>
    <row r="258" spans="1:5" ht="16.2" thickBot="1" x14ac:dyDescent="0.35">
      <c r="A258" s="6" t="s">
        <v>25</v>
      </c>
      <c r="B258" s="7" t="s">
        <v>26</v>
      </c>
      <c r="C258" s="15">
        <v>10</v>
      </c>
      <c r="D258" s="15">
        <v>0.65</v>
      </c>
      <c r="E258" s="20">
        <f t="shared" si="9"/>
        <v>6.5</v>
      </c>
    </row>
    <row r="259" spans="1:5" ht="16.2" thickBot="1" x14ac:dyDescent="0.35">
      <c r="A259" s="6" t="s">
        <v>27</v>
      </c>
      <c r="B259" s="7" t="s">
        <v>114</v>
      </c>
      <c r="C259" s="15">
        <v>1</v>
      </c>
      <c r="D259" s="15">
        <v>150</v>
      </c>
      <c r="E259" s="20">
        <f t="shared" si="9"/>
        <v>150</v>
      </c>
    </row>
    <row r="260" spans="1:5" ht="16.2" thickBot="1" x14ac:dyDescent="0.35">
      <c r="A260" s="6" t="s">
        <v>29</v>
      </c>
      <c r="B260" s="7" t="s">
        <v>30</v>
      </c>
      <c r="C260" s="15">
        <v>5</v>
      </c>
      <c r="D260" s="15">
        <v>65</v>
      </c>
      <c r="E260" s="20">
        <f t="shared" si="9"/>
        <v>325</v>
      </c>
    </row>
    <row r="261" spans="1:5" ht="16.2" thickBot="1" x14ac:dyDescent="0.35">
      <c r="A261" s="10" t="s">
        <v>31</v>
      </c>
      <c r="B261" s="11"/>
      <c r="C261" s="17"/>
      <c r="D261" s="17"/>
      <c r="E261" s="21">
        <f>SUM(E252:E260)</f>
        <v>3158.5</v>
      </c>
    </row>
    <row r="262" spans="1:5" ht="16.2" thickBot="1" x14ac:dyDescent="0.35">
      <c r="A262" s="12" t="s">
        <v>108</v>
      </c>
      <c r="B262" s="4"/>
      <c r="C262" s="18"/>
      <c r="D262" s="18"/>
      <c r="E262" s="22">
        <f>E249-E261</f>
        <v>441.5</v>
      </c>
    </row>
    <row r="263" spans="1:5" ht="16.2" thickBot="1" x14ac:dyDescent="0.35">
      <c r="A263" s="72" t="s">
        <v>32</v>
      </c>
      <c r="B263" s="73"/>
      <c r="C263" s="74"/>
      <c r="D263" s="74"/>
      <c r="E263" s="75">
        <f>E262/E249</f>
        <v>0.12263888888888889</v>
      </c>
    </row>
    <row r="264" spans="1:5" ht="16.2" thickBot="1" x14ac:dyDescent="0.35">
      <c r="A264" s="12" t="s">
        <v>33</v>
      </c>
      <c r="B264" s="4"/>
      <c r="C264" s="18"/>
      <c r="D264" s="18"/>
      <c r="E264" s="22">
        <f>E261/C248</f>
        <v>35.094444444444441</v>
      </c>
    </row>
    <row r="265" spans="1:5" ht="16.2" thickBot="1" x14ac:dyDescent="0.35">
      <c r="A265" s="12" t="s">
        <v>34</v>
      </c>
      <c r="B265" s="4"/>
      <c r="C265" s="18"/>
      <c r="D265" s="18"/>
      <c r="E265" s="22">
        <f>E261/D248</f>
        <v>78.962500000000006</v>
      </c>
    </row>
    <row r="266" spans="1:5" ht="16.2" thickBot="1" x14ac:dyDescent="0.35"/>
    <row r="267" spans="1:5" ht="16.2" thickBot="1" x14ac:dyDescent="0.35">
      <c r="A267" s="155" t="s">
        <v>105</v>
      </c>
      <c r="B267" s="156"/>
      <c r="C267" s="156"/>
      <c r="D267" s="156"/>
      <c r="E267" s="157"/>
    </row>
    <row r="268" spans="1:5" ht="16.2" thickBot="1" x14ac:dyDescent="0.35">
      <c r="A268" s="1" t="s">
        <v>0</v>
      </c>
      <c r="B268" s="2" t="s">
        <v>1</v>
      </c>
      <c r="C268" s="13" t="s">
        <v>2</v>
      </c>
      <c r="D268" s="13" t="s">
        <v>3</v>
      </c>
      <c r="E268" s="19" t="s">
        <v>4</v>
      </c>
    </row>
    <row r="269" spans="1:5" ht="16.8" thickBot="1" x14ac:dyDescent="0.35">
      <c r="A269" s="3" t="s">
        <v>5</v>
      </c>
      <c r="B269" s="4"/>
      <c r="C269" s="14"/>
      <c r="D269" s="14"/>
      <c r="E269" s="20"/>
    </row>
    <row r="270" spans="1:5" ht="16.2" thickBot="1" x14ac:dyDescent="0.35">
      <c r="A270" s="6" t="s">
        <v>6</v>
      </c>
      <c r="B270" s="7" t="s">
        <v>78</v>
      </c>
      <c r="C270" s="14">
        <v>320</v>
      </c>
      <c r="D270" s="14">
        <v>35</v>
      </c>
      <c r="E270" s="20"/>
    </row>
    <row r="271" spans="1:5" ht="16.2" thickBot="1" x14ac:dyDescent="0.35">
      <c r="A271" s="8" t="s">
        <v>8</v>
      </c>
      <c r="B271" s="9"/>
      <c r="C271" s="16"/>
      <c r="D271" s="16"/>
      <c r="E271" s="19">
        <f>C270*D270</f>
        <v>11200</v>
      </c>
    </row>
    <row r="272" spans="1:5" ht="16.2" thickBot="1" x14ac:dyDescent="0.35">
      <c r="A272" s="6"/>
      <c r="B272" s="7"/>
      <c r="C272" s="14"/>
      <c r="D272" s="14"/>
      <c r="E272" s="20"/>
    </row>
    <row r="273" spans="1:5" ht="16.8" thickBot="1" x14ac:dyDescent="0.35">
      <c r="A273" s="3" t="s">
        <v>9</v>
      </c>
      <c r="B273" s="7"/>
      <c r="C273" s="15"/>
      <c r="D273" s="15"/>
      <c r="E273" s="20"/>
    </row>
    <row r="274" spans="1:5" ht="16.2" thickBot="1" x14ac:dyDescent="0.35">
      <c r="A274" s="6" t="s">
        <v>79</v>
      </c>
      <c r="B274" s="7" t="s">
        <v>80</v>
      </c>
      <c r="C274" s="15">
        <v>4</v>
      </c>
      <c r="D274" s="15">
        <v>1500</v>
      </c>
      <c r="E274" s="20">
        <f>C274*D274</f>
        <v>6000</v>
      </c>
    </row>
    <row r="275" spans="1:5" ht="16.2" thickBot="1" x14ac:dyDescent="0.35">
      <c r="A275" s="6" t="s">
        <v>12</v>
      </c>
      <c r="B275" s="7" t="s">
        <v>68</v>
      </c>
      <c r="C275" s="15">
        <v>1</v>
      </c>
      <c r="D275" s="15">
        <v>115</v>
      </c>
      <c r="E275" s="20">
        <f t="shared" ref="E275:E282" si="10">C275*D275</f>
        <v>115</v>
      </c>
    </row>
    <row r="276" spans="1:5" ht="16.2" thickBot="1" x14ac:dyDescent="0.35">
      <c r="A276" s="6" t="s">
        <v>52</v>
      </c>
      <c r="B276" s="7" t="s">
        <v>81</v>
      </c>
      <c r="C276" s="15">
        <v>4</v>
      </c>
      <c r="D276" s="15">
        <v>9</v>
      </c>
      <c r="E276" s="20">
        <f t="shared" si="10"/>
        <v>36</v>
      </c>
    </row>
    <row r="277" spans="1:5" ht="16.2" thickBot="1" x14ac:dyDescent="0.35">
      <c r="A277" s="6" t="s">
        <v>48</v>
      </c>
      <c r="B277" s="7" t="s">
        <v>78</v>
      </c>
      <c r="C277" s="15">
        <v>320</v>
      </c>
      <c r="D277" s="15">
        <v>5</v>
      </c>
      <c r="E277" s="20">
        <f t="shared" si="10"/>
        <v>1600</v>
      </c>
    </row>
    <row r="278" spans="1:5" ht="16.2" thickBot="1" x14ac:dyDescent="0.35">
      <c r="A278" s="6" t="s">
        <v>21</v>
      </c>
      <c r="B278" s="7" t="s">
        <v>22</v>
      </c>
      <c r="C278" s="15">
        <v>44</v>
      </c>
      <c r="D278" s="15">
        <v>0.8</v>
      </c>
      <c r="E278" s="20">
        <f t="shared" si="10"/>
        <v>35.200000000000003</v>
      </c>
    </row>
    <row r="279" spans="1:5" ht="16.2" thickBot="1" x14ac:dyDescent="0.35">
      <c r="A279" s="6" t="s">
        <v>23</v>
      </c>
      <c r="B279" s="7" t="s">
        <v>24</v>
      </c>
      <c r="C279" s="15">
        <v>80</v>
      </c>
      <c r="D279" s="15">
        <v>1.57</v>
      </c>
      <c r="E279" s="20">
        <f t="shared" si="10"/>
        <v>125.60000000000001</v>
      </c>
    </row>
    <row r="280" spans="1:5" ht="16.2" thickBot="1" x14ac:dyDescent="0.35">
      <c r="A280" s="6" t="s">
        <v>25</v>
      </c>
      <c r="B280" s="7" t="s">
        <v>26</v>
      </c>
      <c r="C280" s="15">
        <v>20</v>
      </c>
      <c r="D280" s="15">
        <v>0.65</v>
      </c>
      <c r="E280" s="20">
        <f t="shared" si="10"/>
        <v>13</v>
      </c>
    </row>
    <row r="281" spans="1:5" ht="16.2" thickBot="1" x14ac:dyDescent="0.35">
      <c r="A281" s="6" t="s">
        <v>27</v>
      </c>
      <c r="B281" s="7" t="s">
        <v>28</v>
      </c>
      <c r="C281" s="15">
        <v>10</v>
      </c>
      <c r="D281" s="15">
        <v>7</v>
      </c>
      <c r="E281" s="20">
        <f t="shared" si="10"/>
        <v>70</v>
      </c>
    </row>
    <row r="282" spans="1:5" ht="16.2" thickBot="1" x14ac:dyDescent="0.35">
      <c r="A282" s="6" t="s">
        <v>29</v>
      </c>
      <c r="B282" s="7" t="s">
        <v>30</v>
      </c>
      <c r="C282" s="15">
        <v>5</v>
      </c>
      <c r="D282" s="15">
        <v>65</v>
      </c>
      <c r="E282" s="20">
        <f t="shared" si="10"/>
        <v>325</v>
      </c>
    </row>
    <row r="283" spans="1:5" ht="16.2" thickBot="1" x14ac:dyDescent="0.35">
      <c r="A283" s="10" t="s">
        <v>31</v>
      </c>
      <c r="B283" s="11"/>
      <c r="C283" s="17"/>
      <c r="D283" s="17"/>
      <c r="E283" s="21">
        <f>SUM(E274:E282)</f>
        <v>8319.7999999999993</v>
      </c>
    </row>
    <row r="284" spans="1:5" ht="16.2" thickBot="1" x14ac:dyDescent="0.35">
      <c r="A284" s="12" t="s">
        <v>32</v>
      </c>
      <c r="B284" s="4"/>
      <c r="C284" s="18"/>
      <c r="D284" s="18"/>
      <c r="E284" s="22">
        <f>E271-E283</f>
        <v>2880.2000000000007</v>
      </c>
    </row>
    <row r="285" spans="1:5" ht="16.2" thickBot="1" x14ac:dyDescent="0.35">
      <c r="A285" s="12" t="s">
        <v>33</v>
      </c>
      <c r="B285" s="4"/>
      <c r="C285" s="18"/>
      <c r="D285" s="18"/>
      <c r="E285" s="22">
        <f>E283/C270</f>
        <v>25.999374999999997</v>
      </c>
    </row>
    <row r="286" spans="1:5" ht="16.2" thickBot="1" x14ac:dyDescent="0.35">
      <c r="A286" s="12" t="s">
        <v>34</v>
      </c>
      <c r="B286" s="4"/>
      <c r="C286" s="18"/>
      <c r="D286" s="18"/>
      <c r="E286" s="22">
        <f>E283/D270</f>
        <v>237.70857142857142</v>
      </c>
    </row>
    <row r="288" spans="1:5" ht="16.2" thickBot="1" x14ac:dyDescent="0.35"/>
    <row r="289" spans="1:5" ht="16.2" thickBot="1" x14ac:dyDescent="0.35">
      <c r="A289" s="155" t="s">
        <v>106</v>
      </c>
      <c r="B289" s="156"/>
      <c r="C289" s="156"/>
      <c r="D289" s="156"/>
      <c r="E289" s="157"/>
    </row>
    <row r="290" spans="1:5" ht="16.2" thickBot="1" x14ac:dyDescent="0.35">
      <c r="A290" s="63" t="s">
        <v>0</v>
      </c>
      <c r="B290" s="64" t="s">
        <v>1</v>
      </c>
      <c r="C290" s="65" t="s">
        <v>2</v>
      </c>
      <c r="D290" s="65" t="s">
        <v>3</v>
      </c>
      <c r="E290" s="66" t="s">
        <v>4</v>
      </c>
    </row>
    <row r="291" spans="1:5" ht="16.8" thickBot="1" x14ac:dyDescent="0.35">
      <c r="A291" s="3" t="s">
        <v>5</v>
      </c>
      <c r="B291" s="4"/>
      <c r="C291" s="67"/>
      <c r="D291" s="67"/>
      <c r="E291" s="68"/>
    </row>
    <row r="292" spans="1:5" ht="16.2" thickBot="1" x14ac:dyDescent="0.35">
      <c r="A292" s="6" t="s">
        <v>6</v>
      </c>
      <c r="B292" s="7" t="s">
        <v>35</v>
      </c>
      <c r="C292" s="67">
        <v>21</v>
      </c>
      <c r="D292" s="67">
        <v>30</v>
      </c>
      <c r="E292" s="68"/>
    </row>
    <row r="293" spans="1:5" ht="16.2" thickBot="1" x14ac:dyDescent="0.35">
      <c r="A293" s="12" t="s">
        <v>8</v>
      </c>
      <c r="B293" s="4"/>
      <c r="C293" s="69"/>
      <c r="D293" s="69"/>
      <c r="E293" s="66">
        <f>C292*D292</f>
        <v>630</v>
      </c>
    </row>
    <row r="294" spans="1:5" ht="16.2" thickBot="1" x14ac:dyDescent="0.35">
      <c r="A294" s="6"/>
      <c r="B294" s="7"/>
      <c r="C294" s="67"/>
      <c r="D294" s="67"/>
      <c r="E294" s="68"/>
    </row>
    <row r="295" spans="1:5" ht="16.8" thickBot="1" x14ac:dyDescent="0.35">
      <c r="A295" s="3" t="s">
        <v>9</v>
      </c>
      <c r="B295" s="7"/>
      <c r="C295" s="70"/>
      <c r="D295" s="70"/>
      <c r="E295" s="68"/>
    </row>
    <row r="296" spans="1:5" ht="16.2" thickBot="1" x14ac:dyDescent="0.35">
      <c r="A296" s="6" t="s">
        <v>40</v>
      </c>
      <c r="B296" s="7" t="s">
        <v>41</v>
      </c>
      <c r="C296" s="70">
        <v>1</v>
      </c>
      <c r="D296" s="70">
        <v>40</v>
      </c>
      <c r="E296" s="68">
        <f>C296*D296</f>
        <v>40</v>
      </c>
    </row>
    <row r="297" spans="1:5" ht="16.2" thickBot="1" x14ac:dyDescent="0.35">
      <c r="A297" s="6" t="s">
        <v>52</v>
      </c>
      <c r="B297" s="7" t="s">
        <v>11</v>
      </c>
      <c r="C297" s="70">
        <v>1</v>
      </c>
      <c r="D297" s="70">
        <v>60</v>
      </c>
      <c r="E297" s="68">
        <f t="shared" ref="E297:E303" si="11">C297*D297</f>
        <v>60</v>
      </c>
    </row>
    <row r="298" spans="1:5" ht="16.2" thickBot="1" x14ac:dyDescent="0.35">
      <c r="A298" s="6" t="s">
        <v>38</v>
      </c>
      <c r="B298" s="7" t="s">
        <v>70</v>
      </c>
      <c r="C298" s="70">
        <v>1</v>
      </c>
      <c r="D298" s="70">
        <v>16</v>
      </c>
      <c r="E298" s="68">
        <f t="shared" si="11"/>
        <v>16</v>
      </c>
    </row>
    <row r="299" spans="1:5" ht="16.2" thickBot="1" x14ac:dyDescent="0.35">
      <c r="A299" s="6" t="s">
        <v>19</v>
      </c>
      <c r="B299" s="7" t="s">
        <v>39</v>
      </c>
      <c r="C299" s="70">
        <v>21</v>
      </c>
      <c r="D299" s="70">
        <v>9</v>
      </c>
      <c r="E299" s="68">
        <f t="shared" si="11"/>
        <v>189</v>
      </c>
    </row>
    <row r="300" spans="1:5" ht="16.2" thickBot="1" x14ac:dyDescent="0.35">
      <c r="A300" s="6" t="s">
        <v>23</v>
      </c>
      <c r="B300" s="7" t="s">
        <v>24</v>
      </c>
      <c r="C300" s="70">
        <v>5</v>
      </c>
      <c r="D300" s="70">
        <v>1.57</v>
      </c>
      <c r="E300" s="68">
        <f t="shared" si="11"/>
        <v>7.8500000000000005</v>
      </c>
    </row>
    <row r="301" spans="1:5" ht="16.2" thickBot="1" x14ac:dyDescent="0.35">
      <c r="A301" s="6" t="s">
        <v>25</v>
      </c>
      <c r="B301" s="7" t="s">
        <v>26</v>
      </c>
      <c r="C301" s="70">
        <v>5</v>
      </c>
      <c r="D301" s="70">
        <v>0.65</v>
      </c>
      <c r="E301" s="68">
        <f t="shared" si="11"/>
        <v>3.25</v>
      </c>
    </row>
    <row r="302" spans="1:5" ht="16.2" thickBot="1" x14ac:dyDescent="0.35">
      <c r="A302" s="6" t="s">
        <v>27</v>
      </c>
      <c r="B302" s="7" t="s">
        <v>28</v>
      </c>
      <c r="C302" s="70">
        <v>5</v>
      </c>
      <c r="D302" s="70">
        <v>10</v>
      </c>
      <c r="E302" s="68">
        <f t="shared" si="11"/>
        <v>50</v>
      </c>
    </row>
    <row r="303" spans="1:5" ht="16.2" thickBot="1" x14ac:dyDescent="0.35">
      <c r="A303" s="6" t="s">
        <v>29</v>
      </c>
      <c r="B303" s="7" t="s">
        <v>30</v>
      </c>
      <c r="C303" s="70">
        <v>1</v>
      </c>
      <c r="D303" s="70">
        <v>65</v>
      </c>
      <c r="E303" s="68">
        <f t="shared" si="11"/>
        <v>65</v>
      </c>
    </row>
    <row r="304" spans="1:5" ht="16.2" thickBot="1" x14ac:dyDescent="0.35">
      <c r="A304" s="12" t="s">
        <v>31</v>
      </c>
      <c r="B304" s="4"/>
      <c r="C304" s="71"/>
      <c r="D304" s="71"/>
      <c r="E304" s="66">
        <f>SUM(E296:E303)</f>
        <v>431.1</v>
      </c>
    </row>
    <row r="305" spans="1:5" ht="16.2" thickBot="1" x14ac:dyDescent="0.35">
      <c r="A305" s="12" t="s">
        <v>32</v>
      </c>
      <c r="B305" s="4"/>
      <c r="C305" s="71"/>
      <c r="D305" s="71"/>
      <c r="E305" s="66">
        <f>E293-E304</f>
        <v>198.89999999999998</v>
      </c>
    </row>
    <row r="306" spans="1:5" ht="16.2" thickBot="1" x14ac:dyDescent="0.35">
      <c r="A306" s="12" t="s">
        <v>33</v>
      </c>
      <c r="B306" s="4"/>
      <c r="C306" s="71"/>
      <c r="D306" s="71"/>
      <c r="E306" s="66">
        <f>E304/C292</f>
        <v>20.528571428571428</v>
      </c>
    </row>
    <row r="307" spans="1:5" ht="16.2" thickBot="1" x14ac:dyDescent="0.35">
      <c r="A307" s="12" t="s">
        <v>34</v>
      </c>
      <c r="B307" s="4"/>
      <c r="C307" s="71"/>
      <c r="D307" s="71"/>
      <c r="E307" s="66">
        <f>E304/D292</f>
        <v>14.370000000000001</v>
      </c>
    </row>
  </sheetData>
  <customSheetViews>
    <customSheetView guid="{623337C4-BABD-4861-8F7D-AA235C374A39}" scale="130" state="hidden" topLeftCell="A53">
      <selection activeCell="A77" sqref="A77"/>
      <pageMargins left="0.7" right="0.7" top="0.75" bottom="0.75" header="0.3" footer="0.3"/>
      <pageSetup paperSize="9" orientation="portrait" r:id="rId1"/>
    </customSheetView>
    <customSheetView guid="{4805FA27-DD13-4B96-AD8C-BEE35DEF0549}" scale="130" state="hidden" topLeftCell="A53">
      <selection activeCell="A77" sqref="A77"/>
      <pageMargins left="0.7" right="0.7" top="0.75" bottom="0.75" header="0.3" footer="0.3"/>
      <pageSetup paperSize="9" orientation="portrait" r:id="rId2"/>
    </customSheetView>
    <customSheetView guid="{A1B99418-322A-4279-AAD4-96230D007AA0}" scale="130" state="hidden" topLeftCell="A53">
      <selection activeCell="A77" sqref="A77"/>
      <pageMargins left="0.7" right="0.7" top="0.75" bottom="0.75" header="0.3" footer="0.3"/>
      <pageSetup paperSize="9" orientation="portrait" r:id="rId3"/>
    </customSheetView>
  </customSheetViews>
  <mergeCells count="12">
    <mergeCell ref="A267:E267"/>
    <mergeCell ref="A289:E289"/>
    <mergeCell ref="A245:E245"/>
    <mergeCell ref="A1:E1"/>
    <mergeCell ref="A30:E30"/>
    <mergeCell ref="A55:E55"/>
    <mergeCell ref="A81:E81"/>
    <mergeCell ref="A217:E217"/>
    <mergeCell ref="A109:E109"/>
    <mergeCell ref="A136:E136"/>
    <mergeCell ref="A167:E167"/>
    <mergeCell ref="A189:E189"/>
  </mergeCells>
  <pageMargins left="0.7" right="0.7" top="0.75" bottom="0.75" header="0.3" footer="0.3"/>
  <pageSetup paperSize="9" orientation="portrait" r:id="rId4"/>
  <legacy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7"/>
  <sheetViews>
    <sheetView zoomScale="150" zoomScaleNormal="150" workbookViewId="0">
      <selection activeCell="D17" sqref="D17"/>
    </sheetView>
  </sheetViews>
  <sheetFormatPr defaultRowHeight="14.4" x14ac:dyDescent="0.3"/>
  <cols>
    <col min="1" max="1" width="29.6640625" customWidth="1"/>
    <col min="2" max="2" width="14" customWidth="1"/>
    <col min="3" max="3" width="13.109375" customWidth="1"/>
    <col min="4" max="4" width="16" customWidth="1"/>
    <col min="5" max="5" width="16.109375" customWidth="1"/>
  </cols>
  <sheetData>
    <row r="1" spans="1:5" ht="16.2" thickBot="1" x14ac:dyDescent="0.35">
      <c r="A1" s="158" t="s">
        <v>104</v>
      </c>
      <c r="B1" s="159"/>
      <c r="C1" s="159"/>
      <c r="D1" s="159"/>
      <c r="E1" s="160"/>
    </row>
    <row r="2" spans="1:5" ht="16.2" thickBot="1" x14ac:dyDescent="0.35">
      <c r="A2" s="1" t="s">
        <v>0</v>
      </c>
      <c r="B2" s="2" t="s">
        <v>1</v>
      </c>
      <c r="C2" s="13" t="s">
        <v>2</v>
      </c>
      <c r="D2" s="13" t="s">
        <v>3</v>
      </c>
      <c r="E2" s="19" t="s">
        <v>4</v>
      </c>
    </row>
    <row r="3" spans="1:5" ht="16.8" thickBot="1" x14ac:dyDescent="0.35">
      <c r="A3" s="3" t="s">
        <v>5</v>
      </c>
      <c r="B3" s="4"/>
      <c r="C3" s="14"/>
      <c r="D3" s="14"/>
      <c r="E3" s="20"/>
    </row>
    <row r="4" spans="1:5" ht="16.2" thickBot="1" x14ac:dyDescent="0.35">
      <c r="A4" s="6" t="s">
        <v>6</v>
      </c>
      <c r="B4" s="7" t="s">
        <v>7</v>
      </c>
      <c r="C4" s="67">
        <v>160</v>
      </c>
      <c r="D4" s="14">
        <v>50</v>
      </c>
      <c r="E4" s="20">
        <f>D4*C4</f>
        <v>8000</v>
      </c>
    </row>
    <row r="5" spans="1:5" ht="16.2" thickBot="1" x14ac:dyDescent="0.35">
      <c r="A5" s="8" t="s">
        <v>8</v>
      </c>
      <c r="B5" s="9"/>
      <c r="C5" s="16"/>
      <c r="D5" s="16"/>
      <c r="E5" s="19">
        <f>C4*D4</f>
        <v>8000</v>
      </c>
    </row>
    <row r="6" spans="1:5" ht="16.2" thickBot="1" x14ac:dyDescent="0.35">
      <c r="A6" s="6"/>
      <c r="B6" s="7"/>
      <c r="C6" s="14"/>
      <c r="D6" s="14"/>
      <c r="E6" s="20"/>
    </row>
    <row r="7" spans="1:5" ht="16.8" thickBot="1" x14ac:dyDescent="0.35">
      <c r="A7" s="3" t="s">
        <v>9</v>
      </c>
      <c r="B7" s="7"/>
      <c r="C7" s="15"/>
      <c r="D7" s="15"/>
      <c r="E7" s="20"/>
    </row>
    <row r="8" spans="1:5" ht="16.2" thickBot="1" x14ac:dyDescent="0.35">
      <c r="A8" s="136" t="s">
        <v>79</v>
      </c>
      <c r="B8" s="137" t="s">
        <v>80</v>
      </c>
      <c r="C8" s="107">
        <v>2</v>
      </c>
      <c r="D8" s="107">
        <v>1800</v>
      </c>
      <c r="E8" s="139">
        <f>C8*D8</f>
        <v>3600</v>
      </c>
    </row>
    <row r="9" spans="1:5" ht="16.2" thickBot="1" x14ac:dyDescent="0.35">
      <c r="A9" s="136" t="s">
        <v>12</v>
      </c>
      <c r="B9" s="137" t="s">
        <v>259</v>
      </c>
      <c r="C9" s="107">
        <v>1</v>
      </c>
      <c r="D9" s="107">
        <f>'Price List 2024'!C7</f>
        <v>65</v>
      </c>
      <c r="E9" s="139">
        <f t="shared" ref="E9:E17" si="0">C9*D9</f>
        <v>65</v>
      </c>
    </row>
    <row r="10" spans="1:5" ht="16.2" thickBot="1" x14ac:dyDescent="0.35">
      <c r="A10" s="136" t="s">
        <v>21</v>
      </c>
      <c r="B10" s="137" t="s">
        <v>81</v>
      </c>
      <c r="C10" s="107">
        <v>1</v>
      </c>
      <c r="D10" s="107">
        <f>'Price List 2024'!C16</f>
        <v>8</v>
      </c>
      <c r="E10" s="139">
        <f>C10*D10</f>
        <v>8</v>
      </c>
    </row>
    <row r="11" spans="1:5" ht="16.2" thickBot="1" x14ac:dyDescent="0.35">
      <c r="A11" s="136" t="s">
        <v>37</v>
      </c>
      <c r="B11" s="137" t="s">
        <v>44</v>
      </c>
      <c r="C11" s="107">
        <v>1</v>
      </c>
      <c r="D11" s="107">
        <f>'Price List 2024'!C10</f>
        <v>28</v>
      </c>
      <c r="E11" s="139">
        <f t="shared" si="0"/>
        <v>28</v>
      </c>
    </row>
    <row r="12" spans="1:5" ht="16.2" thickBot="1" x14ac:dyDescent="0.35">
      <c r="A12" s="136" t="s">
        <v>82</v>
      </c>
      <c r="B12" s="137" t="s">
        <v>7</v>
      </c>
      <c r="C12" s="138">
        <v>160</v>
      </c>
      <c r="D12" s="107">
        <f>'Price List 2024'!C69</f>
        <v>8</v>
      </c>
      <c r="E12" s="139">
        <f t="shared" si="0"/>
        <v>1280</v>
      </c>
    </row>
    <row r="13" spans="1:5" ht="16.2" thickBot="1" x14ac:dyDescent="0.35">
      <c r="A13" s="136" t="s">
        <v>156</v>
      </c>
      <c r="B13" s="137" t="s">
        <v>152</v>
      </c>
      <c r="C13" s="138">
        <v>160</v>
      </c>
      <c r="D13" s="107">
        <f>'Price List 2024'!C76</f>
        <v>2.5</v>
      </c>
      <c r="E13" s="139">
        <f t="shared" si="0"/>
        <v>400</v>
      </c>
    </row>
    <row r="14" spans="1:5" ht="16.2" thickBot="1" x14ac:dyDescent="0.35">
      <c r="A14" s="136" t="s">
        <v>23</v>
      </c>
      <c r="B14" s="137" t="s">
        <v>24</v>
      </c>
      <c r="C14" s="107">
        <v>10</v>
      </c>
      <c r="D14" s="107">
        <f>'Price List 2024'!C72</f>
        <v>3</v>
      </c>
      <c r="E14" s="139">
        <f t="shared" si="0"/>
        <v>30</v>
      </c>
    </row>
    <row r="15" spans="1:5" ht="16.2" thickBot="1" x14ac:dyDescent="0.35">
      <c r="A15" s="136" t="s">
        <v>25</v>
      </c>
      <c r="B15" s="137" t="s">
        <v>258</v>
      </c>
      <c r="C15" s="107">
        <v>20</v>
      </c>
      <c r="D15" s="107">
        <f>'Price List 2024'!C73</f>
        <v>0.6</v>
      </c>
      <c r="E15" s="139">
        <f t="shared" si="0"/>
        <v>12</v>
      </c>
    </row>
    <row r="16" spans="1:5" ht="16.2" thickBot="1" x14ac:dyDescent="0.35">
      <c r="A16" s="136" t="s">
        <v>27</v>
      </c>
      <c r="B16" s="137" t="s">
        <v>114</v>
      </c>
      <c r="C16" s="107">
        <v>1</v>
      </c>
      <c r="D16" s="107">
        <f>'Price List 2024'!C78</f>
        <v>150</v>
      </c>
      <c r="E16" s="139">
        <f t="shared" si="0"/>
        <v>150</v>
      </c>
    </row>
    <row r="17" spans="1:5" ht="16.2" thickBot="1" x14ac:dyDescent="0.35">
      <c r="A17" s="136" t="s">
        <v>29</v>
      </c>
      <c r="B17" s="137" t="s">
        <v>30</v>
      </c>
      <c r="C17" s="107">
        <v>4</v>
      </c>
      <c r="D17" s="107">
        <f>'Price List 2024'!C75</f>
        <v>85</v>
      </c>
      <c r="E17" s="139">
        <f t="shared" si="0"/>
        <v>340</v>
      </c>
    </row>
    <row r="18" spans="1:5" ht="16.2" thickBot="1" x14ac:dyDescent="0.35">
      <c r="A18" s="10" t="s">
        <v>31</v>
      </c>
      <c r="B18" s="11"/>
      <c r="C18" s="17"/>
      <c r="D18" s="17"/>
      <c r="E18" s="21">
        <f>SUM(E8:E17)</f>
        <v>5913</v>
      </c>
    </row>
    <row r="19" spans="1:5" ht="16.2" thickBot="1" x14ac:dyDescent="0.35">
      <c r="A19" s="12" t="s">
        <v>108</v>
      </c>
      <c r="B19" s="4"/>
      <c r="C19" s="18"/>
      <c r="D19" s="18"/>
      <c r="E19" s="22">
        <f>E5-E18</f>
        <v>2087</v>
      </c>
    </row>
    <row r="20" spans="1:5" ht="16.2" thickBot="1" x14ac:dyDescent="0.35">
      <c r="A20" s="72" t="s">
        <v>32</v>
      </c>
      <c r="B20" s="73"/>
      <c r="C20" s="74"/>
      <c r="D20" s="74"/>
      <c r="E20" s="75">
        <f>E19/E5</f>
        <v>0.26087500000000002</v>
      </c>
    </row>
    <row r="21" spans="1:5" ht="16.2" thickBot="1" x14ac:dyDescent="0.35">
      <c r="A21" s="12" t="s">
        <v>33</v>
      </c>
      <c r="B21" s="4"/>
      <c r="C21" s="18"/>
      <c r="D21" s="18"/>
      <c r="E21" s="22">
        <f>E18/C4</f>
        <v>36.956249999999997</v>
      </c>
    </row>
    <row r="22" spans="1:5" ht="16.2" thickBot="1" x14ac:dyDescent="0.35">
      <c r="A22" s="12" t="s">
        <v>202</v>
      </c>
      <c r="B22" s="4"/>
      <c r="C22" s="18"/>
      <c r="D22" s="18"/>
      <c r="E22" s="22">
        <f>E18/D4</f>
        <v>118.26</v>
      </c>
    </row>
    <row r="24" spans="1:5" ht="15.6" x14ac:dyDescent="0.3">
      <c r="A24" s="60" t="s">
        <v>110</v>
      </c>
    </row>
    <row r="25" spans="1:5" ht="15.6" x14ac:dyDescent="0.3">
      <c r="A25" s="85" t="s">
        <v>159</v>
      </c>
    </row>
    <row r="26" spans="1:5" ht="15.6" x14ac:dyDescent="0.3">
      <c r="A26" s="85" t="s">
        <v>253</v>
      </c>
    </row>
    <row r="27" spans="1:5" x14ac:dyDescent="0.3">
      <c r="A27" t="s">
        <v>254</v>
      </c>
    </row>
  </sheetData>
  <customSheetViews>
    <customSheetView guid="{623337C4-BABD-4861-8F7D-AA235C374A39}" scale="150">
      <selection activeCell="D17" sqref="D17"/>
      <pageMargins left="0.7" right="0.7" top="0.75" bottom="0.75" header="0.3" footer="0.3"/>
    </customSheetView>
    <customSheetView guid="{4805FA27-DD13-4B96-AD8C-BEE35DEF0549}" scale="150" topLeftCell="A9">
      <selection activeCell="D28" sqref="D28"/>
      <pageMargins left="0.7" right="0.7" top="0.75" bottom="0.75" header="0.3" footer="0.3"/>
    </customSheetView>
    <customSheetView guid="{A1B99418-322A-4279-AAD4-96230D007AA0}" scale="94">
      <selection activeCell="A22" sqref="A22"/>
      <pageMargins left="0.7" right="0.7" top="0.75" bottom="0.75" header="0.3" footer="0.3"/>
    </customSheetView>
  </customSheetViews>
  <mergeCells count="1">
    <mergeCell ref="A1:E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3"/>
  <sheetViews>
    <sheetView zoomScale="150" zoomScaleNormal="150" workbookViewId="0">
      <selection activeCell="D15" sqref="D15"/>
    </sheetView>
  </sheetViews>
  <sheetFormatPr defaultRowHeight="14.4" x14ac:dyDescent="0.3"/>
  <cols>
    <col min="1" max="1" width="33.109375" customWidth="1"/>
    <col min="2" max="2" width="12.44140625" customWidth="1"/>
    <col min="3" max="3" width="12.6640625" customWidth="1"/>
    <col min="4" max="5" width="13.33203125" customWidth="1"/>
  </cols>
  <sheetData>
    <row r="1" spans="1:6" ht="16.2" thickBot="1" x14ac:dyDescent="0.35">
      <c r="A1" s="155" t="s">
        <v>106</v>
      </c>
      <c r="B1" s="156"/>
      <c r="C1" s="156"/>
      <c r="D1" s="156"/>
      <c r="E1" s="157"/>
    </row>
    <row r="2" spans="1:6" ht="16.2" thickBot="1" x14ac:dyDescent="0.35">
      <c r="A2" s="63" t="s">
        <v>0</v>
      </c>
      <c r="B2" s="64" t="s">
        <v>1</v>
      </c>
      <c r="C2" s="65" t="s">
        <v>2</v>
      </c>
      <c r="D2" s="65" t="s">
        <v>3</v>
      </c>
      <c r="E2" s="66" t="s">
        <v>4</v>
      </c>
    </row>
    <row r="3" spans="1:6" ht="16.8" thickBot="1" x14ac:dyDescent="0.35">
      <c r="A3" s="3" t="s">
        <v>5</v>
      </c>
      <c r="B3" s="4"/>
      <c r="C3" s="67"/>
      <c r="D3" s="67"/>
      <c r="E3" s="68"/>
    </row>
    <row r="4" spans="1:6" ht="16.2" thickBot="1" x14ac:dyDescent="0.35">
      <c r="A4" s="6" t="s">
        <v>6</v>
      </c>
      <c r="B4" s="7" t="s">
        <v>35</v>
      </c>
      <c r="C4" s="67">
        <v>210</v>
      </c>
      <c r="D4" s="67">
        <v>40</v>
      </c>
      <c r="E4" s="68">
        <f>D4*C4</f>
        <v>8400</v>
      </c>
    </row>
    <row r="5" spans="1:6" ht="16.2" thickBot="1" x14ac:dyDescent="0.35">
      <c r="A5" s="12" t="s">
        <v>8</v>
      </c>
      <c r="B5" s="4"/>
      <c r="C5" s="69"/>
      <c r="D5" s="69"/>
      <c r="E5" s="66">
        <f>C4*D4</f>
        <v>8400</v>
      </c>
    </row>
    <row r="6" spans="1:6" ht="16.2" thickBot="1" x14ac:dyDescent="0.35">
      <c r="A6" s="6"/>
      <c r="B6" s="7"/>
      <c r="C6" s="67"/>
      <c r="D6" s="67"/>
      <c r="E6" s="68"/>
    </row>
    <row r="7" spans="1:6" ht="16.8" thickBot="1" x14ac:dyDescent="0.35">
      <c r="A7" s="3" t="s">
        <v>9</v>
      </c>
      <c r="B7" s="7"/>
      <c r="C7" s="70"/>
      <c r="D7" s="70"/>
      <c r="E7" s="68"/>
    </row>
    <row r="8" spans="1:6" ht="16.2" thickBot="1" x14ac:dyDescent="0.35">
      <c r="A8" s="6" t="s">
        <v>40</v>
      </c>
      <c r="B8" s="7" t="s">
        <v>41</v>
      </c>
      <c r="C8" s="70">
        <v>10</v>
      </c>
      <c r="D8" s="70">
        <f>'Price List 2024'!C65</f>
        <v>55</v>
      </c>
      <c r="E8" s="68">
        <f>C8*D8</f>
        <v>550</v>
      </c>
    </row>
    <row r="9" spans="1:6" ht="16.2" thickBot="1" x14ac:dyDescent="0.35">
      <c r="A9" s="6" t="s">
        <v>52</v>
      </c>
      <c r="B9" s="7" t="s">
        <v>36</v>
      </c>
      <c r="C9" s="70">
        <v>5</v>
      </c>
      <c r="D9" s="70">
        <f>'Price List 2024'!C14</f>
        <v>180</v>
      </c>
      <c r="E9" s="68">
        <f t="shared" ref="E9:E16" si="0">C9*D9</f>
        <v>900</v>
      </c>
    </row>
    <row r="10" spans="1:6" ht="16.2" thickBot="1" x14ac:dyDescent="0.35">
      <c r="A10" s="6" t="s">
        <v>38</v>
      </c>
      <c r="B10" s="7" t="s">
        <v>259</v>
      </c>
      <c r="C10" s="70">
        <v>3</v>
      </c>
      <c r="D10" s="70">
        <f>'Price List 2024'!C61</f>
        <v>70</v>
      </c>
      <c r="E10" s="68">
        <f t="shared" si="0"/>
        <v>210</v>
      </c>
    </row>
    <row r="11" spans="1:6" ht="16.2" thickBot="1" x14ac:dyDescent="0.35">
      <c r="A11" s="6" t="s">
        <v>154</v>
      </c>
      <c r="B11" s="7" t="s">
        <v>39</v>
      </c>
      <c r="C11" s="70">
        <v>210</v>
      </c>
      <c r="D11" s="70">
        <f>'Price List 2024'!C68</f>
        <v>13</v>
      </c>
      <c r="E11" s="68">
        <f t="shared" si="0"/>
        <v>2730</v>
      </c>
    </row>
    <row r="12" spans="1:6" ht="16.2" thickBot="1" x14ac:dyDescent="0.35">
      <c r="A12" s="6" t="s">
        <v>156</v>
      </c>
      <c r="B12" s="7" t="s">
        <v>152</v>
      </c>
      <c r="C12" s="70">
        <v>210</v>
      </c>
      <c r="D12" s="70">
        <f>'Price List 2024'!C76</f>
        <v>2.5</v>
      </c>
      <c r="E12" s="68">
        <f t="shared" si="0"/>
        <v>525</v>
      </c>
    </row>
    <row r="13" spans="1:6" ht="16.2" thickBot="1" x14ac:dyDescent="0.35">
      <c r="A13" s="136" t="s">
        <v>23</v>
      </c>
      <c r="B13" s="137" t="s">
        <v>24</v>
      </c>
      <c r="C13" s="138">
        <v>20</v>
      </c>
      <c r="D13" s="138">
        <f>'Price List 2024'!C72</f>
        <v>3</v>
      </c>
      <c r="E13" s="144">
        <f t="shared" si="0"/>
        <v>60</v>
      </c>
      <c r="F13" s="101"/>
    </row>
    <row r="14" spans="1:6" ht="16.2" thickBot="1" x14ac:dyDescent="0.35">
      <c r="A14" s="136" t="s">
        <v>25</v>
      </c>
      <c r="B14" s="137" t="s">
        <v>258</v>
      </c>
      <c r="C14" s="138">
        <v>50</v>
      </c>
      <c r="D14" s="138">
        <f>'Price List 2024'!C73</f>
        <v>0.6</v>
      </c>
      <c r="E14" s="144">
        <f t="shared" si="0"/>
        <v>30</v>
      </c>
      <c r="F14" s="101"/>
    </row>
    <row r="15" spans="1:6" ht="16.2" thickBot="1" x14ac:dyDescent="0.35">
      <c r="A15" s="136" t="s">
        <v>27</v>
      </c>
      <c r="B15" s="137" t="s">
        <v>109</v>
      </c>
      <c r="C15" s="138">
        <v>1</v>
      </c>
      <c r="D15" s="138">
        <f>'Price List 2024'!C78</f>
        <v>150</v>
      </c>
      <c r="E15" s="144">
        <f t="shared" si="0"/>
        <v>150</v>
      </c>
      <c r="F15" s="101"/>
    </row>
    <row r="16" spans="1:6" ht="16.2" thickBot="1" x14ac:dyDescent="0.35">
      <c r="A16" s="136" t="s">
        <v>29</v>
      </c>
      <c r="B16" s="137" t="s">
        <v>30</v>
      </c>
      <c r="C16" s="138">
        <v>3</v>
      </c>
      <c r="D16" s="138">
        <f>'Price List 2024'!C75</f>
        <v>85</v>
      </c>
      <c r="E16" s="144">
        <f t="shared" si="0"/>
        <v>255</v>
      </c>
      <c r="F16" s="101"/>
    </row>
    <row r="17" spans="1:5" ht="16.2" thickBot="1" x14ac:dyDescent="0.35">
      <c r="A17" s="87" t="s">
        <v>31</v>
      </c>
      <c r="B17" s="88"/>
      <c r="C17" s="89"/>
      <c r="D17" s="89"/>
      <c r="E17" s="90">
        <f>SUM(E8:E16)</f>
        <v>5410</v>
      </c>
    </row>
    <row r="18" spans="1:5" ht="16.2" thickBot="1" x14ac:dyDescent="0.35">
      <c r="A18" s="12" t="s">
        <v>108</v>
      </c>
      <c r="B18" s="4"/>
      <c r="C18" s="71"/>
      <c r="D18" s="71"/>
      <c r="E18" s="66">
        <f>E5-E17</f>
        <v>2990</v>
      </c>
    </row>
    <row r="19" spans="1:5" ht="16.2" thickBot="1" x14ac:dyDescent="0.35">
      <c r="A19" s="72" t="s">
        <v>32</v>
      </c>
      <c r="B19" s="73"/>
      <c r="C19" s="74"/>
      <c r="D19" s="74"/>
      <c r="E19" s="75">
        <f>E18/E5</f>
        <v>0.35595238095238096</v>
      </c>
    </row>
    <row r="20" spans="1:5" ht="16.2" thickBot="1" x14ac:dyDescent="0.35">
      <c r="A20" s="12" t="s">
        <v>33</v>
      </c>
      <c r="B20" s="4"/>
      <c r="C20" s="71"/>
      <c r="D20" s="71"/>
      <c r="E20" s="66">
        <f>E17/C4</f>
        <v>25.761904761904763</v>
      </c>
    </row>
    <row r="21" spans="1:5" ht="16.2" thickBot="1" x14ac:dyDescent="0.35">
      <c r="A21" s="12" t="s">
        <v>202</v>
      </c>
      <c r="B21" s="4"/>
      <c r="C21" s="71"/>
      <c r="D21" s="71"/>
      <c r="E21" s="66">
        <f>E17/D4</f>
        <v>135.25</v>
      </c>
    </row>
    <row r="22" spans="1:5" ht="15.6" x14ac:dyDescent="0.3">
      <c r="A22" s="23"/>
      <c r="B22" s="23"/>
      <c r="C22" s="25"/>
      <c r="D22" s="25"/>
      <c r="E22" s="24"/>
    </row>
    <row r="23" spans="1:5" ht="15.6" x14ac:dyDescent="0.3">
      <c r="A23" s="60" t="s">
        <v>110</v>
      </c>
    </row>
  </sheetData>
  <customSheetViews>
    <customSheetView guid="{623337C4-BABD-4861-8F7D-AA235C374A39}" scale="150">
      <selection activeCell="D15" sqref="D15"/>
      <pageMargins left="0.7" right="0.7" top="0.75" bottom="0.75" header="0.3" footer="0.3"/>
    </customSheetView>
    <customSheetView guid="{4805FA27-DD13-4B96-AD8C-BEE35DEF0549}" scale="150" topLeftCell="A6">
      <selection activeCell="A24" sqref="A24"/>
      <pageMargins left="0.7" right="0.7" top="0.75" bottom="0.75" header="0.3" footer="0.3"/>
    </customSheetView>
    <customSheetView guid="{A1B99418-322A-4279-AAD4-96230D007AA0}" scale="86">
      <selection activeCell="A21" sqref="A21"/>
      <pageMargins left="0.7" right="0.7" top="0.75" bottom="0.75" header="0.3" footer="0.3"/>
    </customSheetView>
  </customSheetViews>
  <mergeCells count="1">
    <mergeCell ref="A1:E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6"/>
  <sheetViews>
    <sheetView topLeftCell="A6" zoomScale="202" zoomScaleNormal="202" workbookViewId="0">
      <selection activeCell="D17" sqref="D17"/>
    </sheetView>
  </sheetViews>
  <sheetFormatPr defaultRowHeight="14.4" x14ac:dyDescent="0.3"/>
  <cols>
    <col min="1" max="1" width="23.88671875" bestFit="1" customWidth="1"/>
    <col min="3" max="3" width="12" customWidth="1"/>
    <col min="4" max="4" width="17.6640625" customWidth="1"/>
    <col min="5" max="5" width="16.6640625" customWidth="1"/>
  </cols>
  <sheetData>
    <row r="1" spans="1:7" ht="16.2" thickBot="1" x14ac:dyDescent="0.35">
      <c r="A1" s="155" t="s">
        <v>222</v>
      </c>
      <c r="B1" s="156"/>
      <c r="C1" s="156"/>
      <c r="D1" s="156"/>
      <c r="E1" s="157"/>
    </row>
    <row r="2" spans="1:7" ht="16.2" thickBot="1" x14ac:dyDescent="0.35">
      <c r="A2" s="63" t="s">
        <v>0</v>
      </c>
      <c r="B2" s="64" t="s">
        <v>1</v>
      </c>
      <c r="C2" s="65" t="s">
        <v>2</v>
      </c>
      <c r="D2" s="65" t="s">
        <v>3</v>
      </c>
      <c r="E2" s="66" t="s">
        <v>4</v>
      </c>
    </row>
    <row r="3" spans="1:7" ht="16.8" thickBot="1" x14ac:dyDescent="0.35">
      <c r="A3" s="3" t="s">
        <v>5</v>
      </c>
      <c r="B3" s="4"/>
      <c r="C3" s="67"/>
      <c r="D3" s="67"/>
      <c r="E3" s="68"/>
    </row>
    <row r="4" spans="1:7" ht="16.2" thickBot="1" x14ac:dyDescent="0.35">
      <c r="A4" s="6" t="s">
        <v>6</v>
      </c>
      <c r="B4" s="7" t="s">
        <v>236</v>
      </c>
      <c r="C4" s="67">
        <v>428</v>
      </c>
      <c r="D4" s="67">
        <v>18</v>
      </c>
      <c r="E4" s="68">
        <f>D4*C4</f>
        <v>7704</v>
      </c>
    </row>
    <row r="5" spans="1:7" ht="16.2" thickBot="1" x14ac:dyDescent="0.35">
      <c r="A5" s="12" t="s">
        <v>8</v>
      </c>
      <c r="B5" s="4"/>
      <c r="C5" s="69"/>
      <c r="D5" s="69"/>
      <c r="E5" s="66">
        <f>C4*D4</f>
        <v>7704</v>
      </c>
    </row>
    <row r="6" spans="1:7" ht="16.2" thickBot="1" x14ac:dyDescent="0.35">
      <c r="A6" s="6"/>
      <c r="B6" s="7"/>
      <c r="C6" s="67"/>
      <c r="D6" s="67"/>
      <c r="E6" s="68"/>
      <c r="G6" s="91"/>
    </row>
    <row r="7" spans="1:7" ht="16.8" thickBot="1" x14ac:dyDescent="0.35">
      <c r="A7" s="3" t="s">
        <v>9</v>
      </c>
      <c r="B7" s="7"/>
      <c r="C7" s="70"/>
      <c r="D7" s="70"/>
      <c r="E7" s="68"/>
    </row>
    <row r="8" spans="1:7" ht="16.2" thickBot="1" x14ac:dyDescent="0.35">
      <c r="A8" s="6" t="s">
        <v>178</v>
      </c>
      <c r="B8" s="7" t="s">
        <v>250</v>
      </c>
      <c r="C8" s="70">
        <v>20</v>
      </c>
      <c r="D8" s="70">
        <f>'Price List 2024'!C22</f>
        <v>225</v>
      </c>
      <c r="E8" s="68">
        <f t="shared" ref="E8:E13" si="0">D8*C8</f>
        <v>4500</v>
      </c>
    </row>
    <row r="9" spans="1:7" ht="16.2" thickBot="1" x14ac:dyDescent="0.35">
      <c r="A9" s="6" t="s">
        <v>12</v>
      </c>
      <c r="B9" s="7" t="s">
        <v>70</v>
      </c>
      <c r="C9" s="70">
        <v>4</v>
      </c>
      <c r="D9" s="70">
        <f>'Price List 2024'!C4</f>
        <v>27</v>
      </c>
      <c r="E9" s="68">
        <f t="shared" si="0"/>
        <v>108</v>
      </c>
    </row>
    <row r="10" spans="1:7" ht="16.2" thickBot="1" x14ac:dyDescent="0.35">
      <c r="A10" s="6" t="s">
        <v>223</v>
      </c>
      <c r="B10" s="7" t="s">
        <v>259</v>
      </c>
      <c r="C10" s="70">
        <v>2</v>
      </c>
      <c r="D10" s="70">
        <f>'Price List 2024'!C61</f>
        <v>70</v>
      </c>
      <c r="E10" s="68">
        <f t="shared" si="0"/>
        <v>140</v>
      </c>
    </row>
    <row r="11" spans="1:7" ht="16.2" thickBot="1" x14ac:dyDescent="0.35">
      <c r="A11" s="6" t="s">
        <v>21</v>
      </c>
      <c r="B11" s="7" t="s">
        <v>44</v>
      </c>
      <c r="C11" s="70">
        <v>3</v>
      </c>
      <c r="D11" s="70">
        <f>'Price List 2024'!C15</f>
        <v>13</v>
      </c>
      <c r="E11" s="68">
        <f t="shared" si="0"/>
        <v>39</v>
      </c>
    </row>
    <row r="12" spans="1:7" ht="16.2" thickBot="1" x14ac:dyDescent="0.35">
      <c r="A12" s="6" t="s">
        <v>237</v>
      </c>
      <c r="B12" s="7" t="s">
        <v>236</v>
      </c>
      <c r="C12" s="70">
        <v>428</v>
      </c>
      <c r="D12" s="70">
        <f>'Price List 2024'!C84</f>
        <v>3</v>
      </c>
      <c r="E12" s="68">
        <f t="shared" si="0"/>
        <v>1284</v>
      </c>
    </row>
    <row r="13" spans="1:7" ht="16.2" thickBot="1" x14ac:dyDescent="0.35">
      <c r="A13" s="30" t="s">
        <v>151</v>
      </c>
      <c r="B13" s="31" t="s">
        <v>152</v>
      </c>
      <c r="C13" s="70">
        <v>428</v>
      </c>
      <c r="D13" s="70">
        <f>'Price List 2024'!C76</f>
        <v>2.5</v>
      </c>
      <c r="E13" s="68">
        <f t="shared" si="0"/>
        <v>1070</v>
      </c>
    </row>
    <row r="14" spans="1:7" ht="16.2" thickBot="1" x14ac:dyDescent="0.35">
      <c r="A14" s="6" t="s">
        <v>23</v>
      </c>
      <c r="B14" s="7" t="s">
        <v>24</v>
      </c>
      <c r="C14" s="70">
        <v>20</v>
      </c>
      <c r="D14" s="70">
        <f>'Price List 2024'!C72</f>
        <v>3</v>
      </c>
      <c r="E14" s="68">
        <f t="shared" ref="E14:E17" si="1">C14*D14</f>
        <v>60</v>
      </c>
    </row>
    <row r="15" spans="1:7" ht="16.2" thickBot="1" x14ac:dyDescent="0.35">
      <c r="A15" s="6" t="s">
        <v>25</v>
      </c>
      <c r="B15" s="7" t="s">
        <v>258</v>
      </c>
      <c r="C15" s="70">
        <v>60</v>
      </c>
      <c r="D15" s="70">
        <f>'Price List 2024'!C73</f>
        <v>0.6</v>
      </c>
      <c r="E15" s="68">
        <f t="shared" si="1"/>
        <v>36</v>
      </c>
    </row>
    <row r="16" spans="1:7" ht="16.2" thickBot="1" x14ac:dyDescent="0.35">
      <c r="A16" s="6" t="s">
        <v>27</v>
      </c>
      <c r="B16" s="7" t="s">
        <v>109</v>
      </c>
      <c r="C16" s="70">
        <v>1</v>
      </c>
      <c r="D16" s="70">
        <f>'Price List 2024'!C78</f>
        <v>150</v>
      </c>
      <c r="E16" s="68">
        <f t="shared" si="1"/>
        <v>150</v>
      </c>
    </row>
    <row r="17" spans="1:5" ht="16.2" thickBot="1" x14ac:dyDescent="0.35">
      <c r="A17" s="6" t="s">
        <v>29</v>
      </c>
      <c r="B17" s="7" t="s">
        <v>30</v>
      </c>
      <c r="C17" s="70">
        <v>2</v>
      </c>
      <c r="D17" s="70">
        <v>75</v>
      </c>
      <c r="E17" s="68">
        <f t="shared" si="1"/>
        <v>150</v>
      </c>
    </row>
    <row r="18" spans="1:5" ht="16.2" thickBot="1" x14ac:dyDescent="0.35">
      <c r="A18" s="87" t="s">
        <v>31</v>
      </c>
      <c r="B18" s="88"/>
      <c r="C18" s="89"/>
      <c r="D18" s="89"/>
      <c r="E18" s="90">
        <f>SUM(E8:E17)</f>
        <v>7537</v>
      </c>
    </row>
    <row r="19" spans="1:5" ht="16.2" thickBot="1" x14ac:dyDescent="0.35">
      <c r="A19" s="12" t="s">
        <v>108</v>
      </c>
      <c r="B19" s="4"/>
      <c r="C19" s="71"/>
      <c r="D19" s="71"/>
      <c r="E19" s="66">
        <f>E5-E18</f>
        <v>167</v>
      </c>
    </row>
    <row r="20" spans="1:5" ht="16.2" thickBot="1" x14ac:dyDescent="0.35">
      <c r="A20" s="72" t="s">
        <v>32</v>
      </c>
      <c r="B20" s="73"/>
      <c r="C20" s="74"/>
      <c r="D20" s="74"/>
      <c r="E20" s="75">
        <f>E19/E5</f>
        <v>2.1677050882658359E-2</v>
      </c>
    </row>
    <row r="21" spans="1:5" ht="16.2" thickBot="1" x14ac:dyDescent="0.35">
      <c r="A21" s="12" t="s">
        <v>33</v>
      </c>
      <c r="B21" s="4"/>
      <c r="C21" s="71"/>
      <c r="D21" s="71"/>
      <c r="E21" s="66">
        <f>E18/C4</f>
        <v>17.609813084112151</v>
      </c>
    </row>
    <row r="22" spans="1:5" ht="16.2" thickBot="1" x14ac:dyDescent="0.35">
      <c r="A22" s="12" t="s">
        <v>34</v>
      </c>
      <c r="B22" s="4"/>
      <c r="C22" s="71"/>
      <c r="D22" s="71"/>
      <c r="E22" s="66">
        <f>E18/D4</f>
        <v>418.72222222222223</v>
      </c>
    </row>
    <row r="24" spans="1:5" ht="15.6" x14ac:dyDescent="0.3">
      <c r="A24" s="60" t="s">
        <v>239</v>
      </c>
    </row>
    <row r="25" spans="1:5" ht="15.6" x14ac:dyDescent="0.3">
      <c r="A25" s="85" t="s">
        <v>251</v>
      </c>
    </row>
    <row r="26" spans="1:5" ht="15.6" x14ac:dyDescent="0.3">
      <c r="A26" s="85" t="s">
        <v>252</v>
      </c>
    </row>
  </sheetData>
  <customSheetViews>
    <customSheetView guid="{623337C4-BABD-4861-8F7D-AA235C374A39}" scale="202" topLeftCell="A6">
      <selection activeCell="D17" sqref="D17"/>
      <pageMargins left="0.7" right="0.7" top="0.75" bottom="0.75" header="0.3" footer="0.3"/>
    </customSheetView>
    <customSheetView guid="{4805FA27-DD13-4B96-AD8C-BEE35DEF0549}" scale="202" topLeftCell="A12">
      <selection activeCell="E26" sqref="E26"/>
      <pageMargins left="0.7" right="0.7" top="0.75" bottom="0.75" header="0.3" footer="0.3"/>
    </customSheetView>
    <customSheetView guid="{A1B99418-322A-4279-AAD4-96230D007AA0}" scale="77">
      <selection activeCell="G4" sqref="G4:G7"/>
      <pageMargins left="0.7" right="0.7" top="0.75" bottom="0.75" header="0.3" footer="0.3"/>
    </customSheetView>
  </customSheetViews>
  <mergeCells count="1">
    <mergeCell ref="A1:E1"/>
  </mergeCells>
  <hyperlinks>
    <hyperlink ref="G6" r:id="rId1" display="zntvilakati@gmail.com"/>
  </hyperlinks>
  <pageMargins left="0.7" right="0.7" top="0.75" bottom="0.75" header="0.3" footer="0.3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03"/>
  <sheetViews>
    <sheetView topLeftCell="A209" zoomScale="180" zoomScaleNormal="180" workbookViewId="0">
      <selection activeCell="D193" sqref="D193"/>
    </sheetView>
  </sheetViews>
  <sheetFormatPr defaultRowHeight="14.4" x14ac:dyDescent="0.3"/>
  <cols>
    <col min="1" max="1" width="27.5546875" customWidth="1"/>
    <col min="2" max="2" width="14.5546875" customWidth="1"/>
    <col min="3" max="3" width="13.88671875" customWidth="1"/>
    <col min="4" max="4" width="16.44140625" customWidth="1"/>
    <col min="5" max="5" width="16.109375" customWidth="1"/>
  </cols>
  <sheetData>
    <row r="1" spans="1:5" ht="16.2" thickBot="1" x14ac:dyDescent="0.35">
      <c r="A1" s="155" t="s">
        <v>160</v>
      </c>
      <c r="B1" s="156"/>
      <c r="C1" s="156"/>
      <c r="D1" s="156"/>
      <c r="E1" s="157"/>
    </row>
    <row r="2" spans="1:5" ht="16.2" thickBot="1" x14ac:dyDescent="0.35">
      <c r="A2" s="63" t="s">
        <v>0</v>
      </c>
      <c r="B2" s="64" t="s">
        <v>1</v>
      </c>
      <c r="C2" s="65" t="s">
        <v>2</v>
      </c>
      <c r="D2" s="65" t="s">
        <v>3</v>
      </c>
      <c r="E2" s="66" t="s">
        <v>4</v>
      </c>
    </row>
    <row r="3" spans="1:5" ht="16.8" thickBot="1" x14ac:dyDescent="0.35">
      <c r="A3" s="3" t="s">
        <v>5</v>
      </c>
      <c r="B3" s="4"/>
      <c r="C3" s="67"/>
      <c r="D3" s="67"/>
      <c r="E3" s="68"/>
    </row>
    <row r="4" spans="1:5" ht="16.2" thickBot="1" x14ac:dyDescent="0.35">
      <c r="A4" s="6" t="s">
        <v>6</v>
      </c>
      <c r="B4" s="7" t="s">
        <v>66</v>
      </c>
      <c r="C4" s="67">
        <v>130</v>
      </c>
      <c r="D4" s="67">
        <v>25</v>
      </c>
      <c r="E4" s="68">
        <f>D4*C4</f>
        <v>3250</v>
      </c>
    </row>
    <row r="5" spans="1:5" ht="16.2" thickBot="1" x14ac:dyDescent="0.35">
      <c r="A5" s="12" t="s">
        <v>8</v>
      </c>
      <c r="B5" s="4"/>
      <c r="C5" s="69"/>
      <c r="D5" s="69"/>
      <c r="E5" s="66">
        <f>C4*D4</f>
        <v>3250</v>
      </c>
    </row>
    <row r="6" spans="1:5" ht="16.2" thickBot="1" x14ac:dyDescent="0.35">
      <c r="A6" s="6"/>
      <c r="B6" s="7"/>
      <c r="C6" s="67"/>
      <c r="D6" s="67"/>
      <c r="E6" s="68"/>
    </row>
    <row r="7" spans="1:5" ht="16.8" thickBot="1" x14ac:dyDescent="0.35">
      <c r="A7" s="3" t="s">
        <v>9</v>
      </c>
      <c r="B7" s="7"/>
      <c r="C7" s="70"/>
      <c r="D7" s="70"/>
      <c r="E7" s="68"/>
    </row>
    <row r="8" spans="1:5" ht="16.2" thickBot="1" x14ac:dyDescent="0.35">
      <c r="A8" s="6" t="s">
        <v>161</v>
      </c>
      <c r="B8" s="7" t="s">
        <v>162</v>
      </c>
      <c r="C8" s="70">
        <v>5</v>
      </c>
      <c r="D8" s="70">
        <f>'Price List 2024'!C88</f>
        <v>45</v>
      </c>
      <c r="E8" s="68">
        <f>C8*D8</f>
        <v>225</v>
      </c>
    </row>
    <row r="9" spans="1:5" ht="16.2" thickBot="1" x14ac:dyDescent="0.35">
      <c r="A9" s="6" t="s">
        <v>163</v>
      </c>
      <c r="B9" s="7" t="s">
        <v>162</v>
      </c>
      <c r="C9" s="70">
        <v>8</v>
      </c>
      <c r="D9" s="70">
        <f>'Price List 2024'!C89</f>
        <v>50</v>
      </c>
      <c r="E9" s="68">
        <f t="shared" ref="E9:E15" si="0">C9*D9</f>
        <v>400</v>
      </c>
    </row>
    <row r="10" spans="1:5" ht="16.2" thickBot="1" x14ac:dyDescent="0.35">
      <c r="A10" s="6" t="s">
        <v>21</v>
      </c>
      <c r="B10" s="7" t="s">
        <v>81</v>
      </c>
      <c r="C10" s="70">
        <v>1</v>
      </c>
      <c r="D10" s="70">
        <f>'Price List 2024'!C16</f>
        <v>8</v>
      </c>
      <c r="E10" s="68">
        <f t="shared" si="0"/>
        <v>8</v>
      </c>
    </row>
    <row r="11" spans="1:5" ht="16.2" thickBot="1" x14ac:dyDescent="0.35">
      <c r="A11" s="6" t="s">
        <v>131</v>
      </c>
      <c r="B11" s="7" t="s">
        <v>164</v>
      </c>
      <c r="C11" s="70">
        <v>5</v>
      </c>
      <c r="D11" s="70">
        <f>'Price List 2024'!C90</f>
        <v>10</v>
      </c>
      <c r="E11" s="68">
        <f t="shared" si="0"/>
        <v>50</v>
      </c>
    </row>
    <row r="12" spans="1:5" ht="16.2" thickBot="1" x14ac:dyDescent="0.35">
      <c r="A12" s="6" t="s">
        <v>165</v>
      </c>
      <c r="B12" s="7" t="s">
        <v>39</v>
      </c>
      <c r="C12" s="70">
        <v>1</v>
      </c>
      <c r="D12" s="70">
        <f>'Price List 2024'!C92</f>
        <v>100</v>
      </c>
      <c r="E12" s="68">
        <f t="shared" si="0"/>
        <v>100</v>
      </c>
    </row>
    <row r="13" spans="1:5" ht="16.2" thickBot="1" x14ac:dyDescent="0.35">
      <c r="A13" s="136" t="s">
        <v>143</v>
      </c>
      <c r="B13" s="137" t="s">
        <v>70</v>
      </c>
      <c r="C13" s="138">
        <v>130</v>
      </c>
      <c r="D13" s="138">
        <f>'Price List 2024'!C104</f>
        <v>6</v>
      </c>
      <c r="E13" s="144">
        <f t="shared" si="0"/>
        <v>780</v>
      </c>
    </row>
    <row r="14" spans="1:5" ht="16.2" thickBot="1" x14ac:dyDescent="0.35">
      <c r="A14" s="6" t="s">
        <v>155</v>
      </c>
      <c r="B14" s="7" t="s">
        <v>152</v>
      </c>
      <c r="C14" s="70">
        <v>130</v>
      </c>
      <c r="D14" s="70">
        <f>'Price List 2024'!C76</f>
        <v>2.5</v>
      </c>
      <c r="E14" s="68">
        <f t="shared" si="0"/>
        <v>325</v>
      </c>
    </row>
    <row r="15" spans="1:5" ht="16.2" thickBot="1" x14ac:dyDescent="0.35">
      <c r="A15" s="136" t="s">
        <v>25</v>
      </c>
      <c r="B15" s="137" t="s">
        <v>258</v>
      </c>
      <c r="C15" s="138">
        <v>120</v>
      </c>
      <c r="D15" s="138">
        <f>'Price List 2024'!C73</f>
        <v>0.6</v>
      </c>
      <c r="E15" s="144">
        <f t="shared" si="0"/>
        <v>72</v>
      </c>
    </row>
    <row r="16" spans="1:5" ht="16.2" thickBot="1" x14ac:dyDescent="0.35">
      <c r="A16" s="136" t="s">
        <v>27</v>
      </c>
      <c r="B16" s="137" t="s">
        <v>109</v>
      </c>
      <c r="C16" s="138">
        <v>1</v>
      </c>
      <c r="D16" s="138">
        <f>'Price List 2024'!C78</f>
        <v>150</v>
      </c>
      <c r="E16" s="144">
        <f>C16*D16</f>
        <v>150</v>
      </c>
    </row>
    <row r="17" spans="1:5" ht="16.2" thickBot="1" x14ac:dyDescent="0.35">
      <c r="A17" s="136" t="s">
        <v>29</v>
      </c>
      <c r="B17" s="137" t="s">
        <v>30</v>
      </c>
      <c r="C17" s="138">
        <v>2</v>
      </c>
      <c r="D17" s="138">
        <v>75</v>
      </c>
      <c r="E17" s="144">
        <f>C17*D17</f>
        <v>150</v>
      </c>
    </row>
    <row r="18" spans="1:5" ht="16.2" thickBot="1" x14ac:dyDescent="0.35">
      <c r="A18" s="96" t="s">
        <v>31</v>
      </c>
      <c r="B18" s="97"/>
      <c r="C18" s="98"/>
      <c r="D18" s="98"/>
      <c r="E18" s="99">
        <f>SUM(E8:E17)</f>
        <v>2260</v>
      </c>
    </row>
    <row r="19" spans="1:5" ht="16.2" thickBot="1" x14ac:dyDescent="0.35">
      <c r="A19" s="12" t="s">
        <v>108</v>
      </c>
      <c r="B19" s="4"/>
      <c r="C19" s="71"/>
      <c r="D19" s="71"/>
      <c r="E19" s="66">
        <f>E5-E18</f>
        <v>990</v>
      </c>
    </row>
    <row r="20" spans="1:5" ht="16.2" thickBot="1" x14ac:dyDescent="0.35">
      <c r="A20" s="72" t="s">
        <v>32</v>
      </c>
      <c r="B20" s="73"/>
      <c r="C20" s="74"/>
      <c r="D20" s="74"/>
      <c r="E20" s="75">
        <f>E19/E5</f>
        <v>0.30461538461538462</v>
      </c>
    </row>
    <row r="21" spans="1:5" ht="16.2" thickBot="1" x14ac:dyDescent="0.35">
      <c r="A21" s="12" t="s">
        <v>33</v>
      </c>
      <c r="B21" s="4"/>
      <c r="C21" s="71"/>
      <c r="D21" s="71"/>
      <c r="E21" s="66">
        <f>E18/C4</f>
        <v>17.384615384615383</v>
      </c>
    </row>
    <row r="22" spans="1:5" ht="16.2" thickBot="1" x14ac:dyDescent="0.35">
      <c r="A22" s="12" t="s">
        <v>34</v>
      </c>
      <c r="B22" s="4"/>
      <c r="C22" s="71"/>
      <c r="D22" s="71"/>
      <c r="E22" s="66">
        <f>E18/D4</f>
        <v>90.4</v>
      </c>
    </row>
    <row r="23" spans="1:5" ht="15.6" x14ac:dyDescent="0.3">
      <c r="A23" s="23"/>
      <c r="B23" s="23"/>
      <c r="C23" s="25"/>
      <c r="D23" s="25"/>
      <c r="E23" s="24"/>
    </row>
    <row r="24" spans="1:5" ht="15.6" x14ac:dyDescent="0.3">
      <c r="A24" s="23"/>
      <c r="B24" s="23"/>
      <c r="C24" s="25"/>
      <c r="D24" s="25"/>
      <c r="E24" s="24"/>
    </row>
    <row r="25" spans="1:5" ht="15.6" x14ac:dyDescent="0.3">
      <c r="A25" s="23"/>
      <c r="B25" s="23"/>
      <c r="C25" s="25"/>
      <c r="D25" s="25"/>
      <c r="E25" s="24"/>
    </row>
    <row r="26" spans="1:5" ht="16.2" thickBot="1" x14ac:dyDescent="0.35">
      <c r="A26" s="23"/>
      <c r="B26" s="23"/>
      <c r="C26" s="25"/>
      <c r="D26" s="25"/>
      <c r="E26" s="24"/>
    </row>
    <row r="27" spans="1:5" ht="16.2" thickBot="1" x14ac:dyDescent="0.35">
      <c r="A27" s="155" t="s">
        <v>166</v>
      </c>
      <c r="B27" s="156"/>
      <c r="C27" s="156"/>
      <c r="D27" s="156"/>
      <c r="E27" s="157"/>
    </row>
    <row r="28" spans="1:5" ht="16.2" thickBot="1" x14ac:dyDescent="0.35">
      <c r="A28" s="63" t="s">
        <v>0</v>
      </c>
      <c r="B28" s="64" t="s">
        <v>1</v>
      </c>
      <c r="C28" s="65" t="s">
        <v>2</v>
      </c>
      <c r="D28" s="65" t="s">
        <v>3</v>
      </c>
      <c r="E28" s="66" t="s">
        <v>4</v>
      </c>
    </row>
    <row r="29" spans="1:5" ht="16.8" thickBot="1" x14ac:dyDescent="0.35">
      <c r="A29" s="3" t="s">
        <v>5</v>
      </c>
      <c r="B29" s="4"/>
      <c r="C29" s="67"/>
      <c r="D29" s="67"/>
      <c r="E29" s="68"/>
    </row>
    <row r="30" spans="1:5" ht="16.2" thickBot="1" x14ac:dyDescent="0.35">
      <c r="A30" s="6" t="s">
        <v>6</v>
      </c>
      <c r="B30" s="7" t="s">
        <v>66</v>
      </c>
      <c r="C30" s="67">
        <v>130</v>
      </c>
      <c r="D30" s="67">
        <v>25</v>
      </c>
      <c r="E30" s="68">
        <f>D30*C30</f>
        <v>3250</v>
      </c>
    </row>
    <row r="31" spans="1:5" ht="16.2" thickBot="1" x14ac:dyDescent="0.35">
      <c r="A31" s="12" t="s">
        <v>8</v>
      </c>
      <c r="B31" s="4"/>
      <c r="C31" s="69"/>
      <c r="D31" s="69"/>
      <c r="E31" s="66">
        <f>C30*D30</f>
        <v>3250</v>
      </c>
    </row>
    <row r="32" spans="1:5" ht="16.2" thickBot="1" x14ac:dyDescent="0.35">
      <c r="A32" s="6"/>
      <c r="B32" s="7"/>
      <c r="C32" s="67"/>
      <c r="D32" s="67"/>
      <c r="E32" s="68"/>
    </row>
    <row r="33" spans="1:5" ht="16.8" thickBot="1" x14ac:dyDescent="0.35">
      <c r="A33" s="3" t="s">
        <v>9</v>
      </c>
      <c r="B33" s="7"/>
      <c r="C33" s="70"/>
      <c r="D33" s="70"/>
      <c r="E33" s="68"/>
    </row>
    <row r="34" spans="1:5" ht="16.2" thickBot="1" x14ac:dyDescent="0.35">
      <c r="A34" s="6" t="s">
        <v>167</v>
      </c>
      <c r="B34" s="7" t="s">
        <v>162</v>
      </c>
      <c r="C34" s="70">
        <v>5</v>
      </c>
      <c r="D34" s="70">
        <f>'Price List 2024'!C93</f>
        <v>50</v>
      </c>
      <c r="E34" s="68">
        <f>C34*D34</f>
        <v>250</v>
      </c>
    </row>
    <row r="35" spans="1:5" ht="16.2" thickBot="1" x14ac:dyDescent="0.35">
      <c r="A35" s="6" t="s">
        <v>163</v>
      </c>
      <c r="B35" s="7" t="s">
        <v>162</v>
      </c>
      <c r="C35" s="70">
        <v>5</v>
      </c>
      <c r="D35" s="70">
        <f>'Price List 2024'!C89</f>
        <v>50</v>
      </c>
      <c r="E35" s="68">
        <f t="shared" ref="E35:E41" si="1">C35*D35</f>
        <v>250</v>
      </c>
    </row>
    <row r="36" spans="1:5" ht="16.2" thickBot="1" x14ac:dyDescent="0.35">
      <c r="A36" s="6" t="s">
        <v>134</v>
      </c>
      <c r="B36" s="7" t="s">
        <v>168</v>
      </c>
      <c r="C36" s="70">
        <v>1</v>
      </c>
      <c r="D36" s="70">
        <f>'Price List 2024'!C94</f>
        <v>35</v>
      </c>
      <c r="E36" s="68">
        <f t="shared" si="1"/>
        <v>35</v>
      </c>
    </row>
    <row r="37" spans="1:5" ht="16.2" thickBot="1" x14ac:dyDescent="0.35">
      <c r="A37" s="6" t="s">
        <v>131</v>
      </c>
      <c r="B37" s="7" t="s">
        <v>164</v>
      </c>
      <c r="C37" s="70">
        <v>5</v>
      </c>
      <c r="D37" s="70">
        <f>'Price List 2024'!C90</f>
        <v>10</v>
      </c>
      <c r="E37" s="68">
        <f t="shared" si="1"/>
        <v>50</v>
      </c>
    </row>
    <row r="38" spans="1:5" ht="16.2" thickBot="1" x14ac:dyDescent="0.35">
      <c r="A38" s="6" t="s">
        <v>165</v>
      </c>
      <c r="B38" s="7" t="s">
        <v>39</v>
      </c>
      <c r="C38" s="70">
        <v>1</v>
      </c>
      <c r="D38" s="70">
        <f>'Price List 2024'!C96</f>
        <v>120</v>
      </c>
      <c r="E38" s="68">
        <f t="shared" si="1"/>
        <v>120</v>
      </c>
    </row>
    <row r="39" spans="1:5" ht="16.2" thickBot="1" x14ac:dyDescent="0.35">
      <c r="A39" s="136" t="s">
        <v>143</v>
      </c>
      <c r="B39" s="137" t="s">
        <v>70</v>
      </c>
      <c r="C39" s="138">
        <v>130</v>
      </c>
      <c r="D39" s="138">
        <f>'Price List 2024'!C104</f>
        <v>6</v>
      </c>
      <c r="E39" s="144">
        <f t="shared" si="1"/>
        <v>780</v>
      </c>
    </row>
    <row r="40" spans="1:5" ht="16.2" thickBot="1" x14ac:dyDescent="0.35">
      <c r="A40" s="6" t="s">
        <v>155</v>
      </c>
      <c r="B40" s="7" t="s">
        <v>152</v>
      </c>
      <c r="C40" s="70">
        <v>130</v>
      </c>
      <c r="D40" s="70">
        <f>'Price List 2024'!C76</f>
        <v>2.5</v>
      </c>
      <c r="E40" s="68">
        <f t="shared" si="1"/>
        <v>325</v>
      </c>
    </row>
    <row r="41" spans="1:5" ht="16.2" thickBot="1" x14ac:dyDescent="0.35">
      <c r="A41" s="136" t="s">
        <v>25</v>
      </c>
      <c r="B41" s="137" t="s">
        <v>258</v>
      </c>
      <c r="C41" s="138">
        <v>120</v>
      </c>
      <c r="D41" s="138">
        <f>'Price List 2024'!C73</f>
        <v>0.6</v>
      </c>
      <c r="E41" s="144">
        <f t="shared" si="1"/>
        <v>72</v>
      </c>
    </row>
    <row r="42" spans="1:5" ht="16.2" thickBot="1" x14ac:dyDescent="0.35">
      <c r="A42" s="136" t="s">
        <v>27</v>
      </c>
      <c r="B42" s="137" t="s">
        <v>173</v>
      </c>
      <c r="C42" s="138">
        <v>1</v>
      </c>
      <c r="D42" s="138">
        <f>'Price List 2024'!C78</f>
        <v>150</v>
      </c>
      <c r="E42" s="144">
        <f>C42*D42</f>
        <v>150</v>
      </c>
    </row>
    <row r="43" spans="1:5" ht="16.2" thickBot="1" x14ac:dyDescent="0.35">
      <c r="A43" s="136" t="s">
        <v>29</v>
      </c>
      <c r="B43" s="137" t="s">
        <v>30</v>
      </c>
      <c r="C43" s="138">
        <v>2</v>
      </c>
      <c r="D43" s="138">
        <v>75</v>
      </c>
      <c r="E43" s="144">
        <f>C43*D43</f>
        <v>150</v>
      </c>
    </row>
    <row r="44" spans="1:5" ht="16.2" thickBot="1" x14ac:dyDescent="0.35">
      <c r="A44" s="87" t="s">
        <v>31</v>
      </c>
      <c r="B44" s="88"/>
      <c r="C44" s="89"/>
      <c r="D44" s="89"/>
      <c r="E44" s="90">
        <f>SUM(E34:E43)</f>
        <v>2182</v>
      </c>
    </row>
    <row r="45" spans="1:5" ht="16.2" thickBot="1" x14ac:dyDescent="0.35">
      <c r="A45" s="12" t="s">
        <v>108</v>
      </c>
      <c r="B45" s="4"/>
      <c r="C45" s="71"/>
      <c r="D45" s="71"/>
      <c r="E45" s="66">
        <f>E31-E44</f>
        <v>1068</v>
      </c>
    </row>
    <row r="46" spans="1:5" ht="16.2" thickBot="1" x14ac:dyDescent="0.35">
      <c r="A46" s="72" t="s">
        <v>32</v>
      </c>
      <c r="B46" s="73"/>
      <c r="C46" s="74"/>
      <c r="D46" s="74"/>
      <c r="E46" s="75">
        <f>E45/E31</f>
        <v>0.32861538461538464</v>
      </c>
    </row>
    <row r="47" spans="1:5" ht="16.2" thickBot="1" x14ac:dyDescent="0.35">
      <c r="A47" s="12" t="s">
        <v>33</v>
      </c>
      <c r="B47" s="4"/>
      <c r="C47" s="71"/>
      <c r="D47" s="71"/>
      <c r="E47" s="66">
        <f>E44/C30</f>
        <v>16.784615384615385</v>
      </c>
    </row>
    <row r="48" spans="1:5" ht="16.2" thickBot="1" x14ac:dyDescent="0.35">
      <c r="A48" s="12" t="s">
        <v>34</v>
      </c>
      <c r="B48" s="4"/>
      <c r="C48" s="71"/>
      <c r="D48" s="71"/>
      <c r="E48" s="66">
        <f>E44/D30</f>
        <v>87.28</v>
      </c>
    </row>
    <row r="49" spans="1:5" ht="15.6" x14ac:dyDescent="0.3">
      <c r="A49" s="23"/>
      <c r="B49" s="23"/>
      <c r="C49" s="25"/>
      <c r="D49" s="25"/>
      <c r="E49" s="24"/>
    </row>
    <row r="50" spans="1:5" ht="16.2" thickBot="1" x14ac:dyDescent="0.35">
      <c r="A50" s="23"/>
      <c r="B50" s="23"/>
      <c r="C50" s="25"/>
      <c r="D50" s="25"/>
      <c r="E50" s="24"/>
    </row>
    <row r="51" spans="1:5" ht="16.2" thickBot="1" x14ac:dyDescent="0.35">
      <c r="A51" s="155" t="s">
        <v>169</v>
      </c>
      <c r="B51" s="156"/>
      <c r="C51" s="156"/>
      <c r="D51" s="156"/>
      <c r="E51" s="157"/>
    </row>
    <row r="52" spans="1:5" ht="16.2" thickBot="1" x14ac:dyDescent="0.35">
      <c r="A52" s="63" t="s">
        <v>0</v>
      </c>
      <c r="B52" s="64" t="s">
        <v>1</v>
      </c>
      <c r="C52" s="65" t="s">
        <v>2</v>
      </c>
      <c r="D52" s="65" t="s">
        <v>3</v>
      </c>
      <c r="E52" s="66" t="s">
        <v>4</v>
      </c>
    </row>
    <row r="53" spans="1:5" ht="16.8" thickBot="1" x14ac:dyDescent="0.35">
      <c r="A53" s="3" t="s">
        <v>5</v>
      </c>
      <c r="B53" s="4"/>
      <c r="C53" s="67"/>
      <c r="D53" s="67"/>
      <c r="E53" s="68"/>
    </row>
    <row r="54" spans="1:5" ht="16.2" thickBot="1" x14ac:dyDescent="0.35">
      <c r="A54" s="6" t="s">
        <v>6</v>
      </c>
      <c r="B54" s="7" t="s">
        <v>162</v>
      </c>
      <c r="C54" s="67">
        <v>100</v>
      </c>
      <c r="D54" s="67">
        <v>30</v>
      </c>
      <c r="E54" s="68">
        <f>D54*C54</f>
        <v>3000</v>
      </c>
    </row>
    <row r="55" spans="1:5" ht="16.2" thickBot="1" x14ac:dyDescent="0.35">
      <c r="A55" s="12" t="s">
        <v>8</v>
      </c>
      <c r="B55" s="4"/>
      <c r="C55" s="69"/>
      <c r="D55" s="69"/>
      <c r="E55" s="66">
        <f>C54*D54</f>
        <v>3000</v>
      </c>
    </row>
    <row r="56" spans="1:5" ht="16.2" thickBot="1" x14ac:dyDescent="0.35">
      <c r="A56" s="6"/>
      <c r="B56" s="7"/>
      <c r="C56" s="67"/>
      <c r="D56" s="67"/>
      <c r="E56" s="68"/>
    </row>
    <row r="57" spans="1:5" ht="16.8" thickBot="1" x14ac:dyDescent="0.35">
      <c r="A57" s="3" t="s">
        <v>9</v>
      </c>
      <c r="B57" s="7"/>
      <c r="C57" s="70"/>
      <c r="D57" s="70"/>
      <c r="E57" s="68"/>
    </row>
    <row r="58" spans="1:5" ht="16.2" thickBot="1" x14ac:dyDescent="0.35">
      <c r="A58" s="6" t="s">
        <v>167</v>
      </c>
      <c r="B58" s="7" t="s">
        <v>162</v>
      </c>
      <c r="C58" s="70">
        <v>5</v>
      </c>
      <c r="D58" s="70">
        <f>'Price List 2024'!C93</f>
        <v>50</v>
      </c>
      <c r="E58" s="68">
        <f>C58*D58</f>
        <v>250</v>
      </c>
    </row>
    <row r="59" spans="1:5" ht="16.2" thickBot="1" x14ac:dyDescent="0.35">
      <c r="A59" s="6" t="s">
        <v>136</v>
      </c>
      <c r="B59" s="7" t="s">
        <v>162</v>
      </c>
      <c r="C59" s="70">
        <v>5</v>
      </c>
      <c r="D59" s="70">
        <f>'Price List 2024'!C97</f>
        <v>70</v>
      </c>
      <c r="E59" s="68">
        <f t="shared" ref="E59:E66" si="2">C59*D59</f>
        <v>350</v>
      </c>
    </row>
    <row r="60" spans="1:5" ht="16.2" thickBot="1" x14ac:dyDescent="0.35">
      <c r="A60" s="6" t="s">
        <v>134</v>
      </c>
      <c r="B60" s="7" t="s">
        <v>168</v>
      </c>
      <c r="C60" s="70">
        <v>1</v>
      </c>
      <c r="D60" s="70">
        <f>'Price List 2024'!C94</f>
        <v>35</v>
      </c>
      <c r="E60" s="68">
        <f t="shared" si="2"/>
        <v>35</v>
      </c>
    </row>
    <row r="61" spans="1:5" ht="16.2" thickBot="1" x14ac:dyDescent="0.35">
      <c r="A61" s="6" t="s">
        <v>138</v>
      </c>
      <c r="B61" s="7" t="s">
        <v>168</v>
      </c>
      <c r="C61" s="70">
        <v>3</v>
      </c>
      <c r="D61" s="70">
        <f>'Price List 2024'!C98</f>
        <v>15</v>
      </c>
      <c r="E61" s="68">
        <f t="shared" si="2"/>
        <v>45</v>
      </c>
    </row>
    <row r="62" spans="1:5" ht="16.2" thickBot="1" x14ac:dyDescent="0.35">
      <c r="A62" s="6" t="s">
        <v>139</v>
      </c>
      <c r="B62" s="7" t="s">
        <v>162</v>
      </c>
      <c r="C62" s="70">
        <v>5</v>
      </c>
      <c r="D62" s="70">
        <f>'Price List 2024'!C99</f>
        <v>65</v>
      </c>
      <c r="E62" s="68">
        <f t="shared" si="2"/>
        <v>325</v>
      </c>
    </row>
    <row r="63" spans="1:5" ht="16.2" thickBot="1" x14ac:dyDescent="0.35">
      <c r="A63" s="6" t="s">
        <v>165</v>
      </c>
      <c r="B63" s="7" t="s">
        <v>39</v>
      </c>
      <c r="C63" s="70">
        <v>1</v>
      </c>
      <c r="D63" s="70">
        <f>'Price List 2024'!C91</f>
        <v>48</v>
      </c>
      <c r="E63" s="68">
        <f t="shared" si="2"/>
        <v>48</v>
      </c>
    </row>
    <row r="64" spans="1:5" ht="16.2" thickBot="1" x14ac:dyDescent="0.35">
      <c r="A64" s="136" t="s">
        <v>143</v>
      </c>
      <c r="B64" s="137" t="s">
        <v>162</v>
      </c>
      <c r="C64" s="138">
        <v>100</v>
      </c>
      <c r="D64" s="138">
        <f>'Price List 2024'!C105</f>
        <v>6</v>
      </c>
      <c r="E64" s="144">
        <f t="shared" si="2"/>
        <v>600</v>
      </c>
    </row>
    <row r="65" spans="1:5" ht="16.2" thickBot="1" x14ac:dyDescent="0.35">
      <c r="A65" s="6" t="s">
        <v>155</v>
      </c>
      <c r="B65" s="7" t="s">
        <v>152</v>
      </c>
      <c r="C65" s="70">
        <v>100</v>
      </c>
      <c r="D65" s="70">
        <f>'Price List 2024'!C76</f>
        <v>2.5</v>
      </c>
      <c r="E65" s="68">
        <f t="shared" si="2"/>
        <v>250</v>
      </c>
    </row>
    <row r="66" spans="1:5" ht="16.2" thickBot="1" x14ac:dyDescent="0.35">
      <c r="A66" s="136" t="s">
        <v>25</v>
      </c>
      <c r="B66" s="137" t="s">
        <v>258</v>
      </c>
      <c r="C66" s="138">
        <v>120</v>
      </c>
      <c r="D66" s="138">
        <f>'Price List 2024'!C73</f>
        <v>0.6</v>
      </c>
      <c r="E66" s="144">
        <f t="shared" si="2"/>
        <v>72</v>
      </c>
    </row>
    <row r="67" spans="1:5" ht="16.2" thickBot="1" x14ac:dyDescent="0.35">
      <c r="A67" s="136" t="s">
        <v>27</v>
      </c>
      <c r="B67" s="137" t="s">
        <v>109</v>
      </c>
      <c r="C67" s="138">
        <v>1</v>
      </c>
      <c r="D67" s="138">
        <f>'Price List 2024'!C78</f>
        <v>150</v>
      </c>
      <c r="E67" s="144">
        <f>C67*D67</f>
        <v>150</v>
      </c>
    </row>
    <row r="68" spans="1:5" ht="16.2" thickBot="1" x14ac:dyDescent="0.35">
      <c r="A68" s="136" t="s">
        <v>29</v>
      </c>
      <c r="B68" s="137" t="s">
        <v>30</v>
      </c>
      <c r="C68" s="138">
        <v>2</v>
      </c>
      <c r="D68" s="138">
        <v>75</v>
      </c>
      <c r="E68" s="144">
        <f>C68*D68</f>
        <v>150</v>
      </c>
    </row>
    <row r="69" spans="1:5" ht="16.2" thickBot="1" x14ac:dyDescent="0.35">
      <c r="A69" s="96" t="s">
        <v>31</v>
      </c>
      <c r="B69" s="97"/>
      <c r="C69" s="98"/>
      <c r="D69" s="98"/>
      <c r="E69" s="99">
        <f>SUM(E58:E68)</f>
        <v>2275</v>
      </c>
    </row>
    <row r="70" spans="1:5" ht="16.2" thickBot="1" x14ac:dyDescent="0.35">
      <c r="A70" s="12" t="s">
        <v>108</v>
      </c>
      <c r="B70" s="4"/>
      <c r="C70" s="71"/>
      <c r="D70" s="71"/>
      <c r="E70" s="66">
        <f>E55-E69</f>
        <v>725</v>
      </c>
    </row>
    <row r="71" spans="1:5" ht="16.2" thickBot="1" x14ac:dyDescent="0.35">
      <c r="A71" s="72" t="s">
        <v>32</v>
      </c>
      <c r="B71" s="73"/>
      <c r="C71" s="74"/>
      <c r="D71" s="74"/>
      <c r="E71" s="75">
        <f>E70/E55</f>
        <v>0.24166666666666667</v>
      </c>
    </row>
    <row r="72" spans="1:5" ht="16.2" thickBot="1" x14ac:dyDescent="0.35">
      <c r="A72" s="12" t="s">
        <v>33</v>
      </c>
      <c r="B72" s="4"/>
      <c r="C72" s="71"/>
      <c r="D72" s="71"/>
      <c r="E72" s="66">
        <f>E69/C54</f>
        <v>22.75</v>
      </c>
    </row>
    <row r="73" spans="1:5" ht="16.2" thickBot="1" x14ac:dyDescent="0.35">
      <c r="A73" s="12" t="s">
        <v>34</v>
      </c>
      <c r="B73" s="4"/>
      <c r="C73" s="71"/>
      <c r="D73" s="71"/>
      <c r="E73" s="66">
        <f>E69/D54</f>
        <v>75.833333333333329</v>
      </c>
    </row>
    <row r="74" spans="1:5" ht="15.6" x14ac:dyDescent="0.3">
      <c r="A74" s="23"/>
      <c r="B74" s="23"/>
      <c r="C74" s="25"/>
      <c r="D74" s="25"/>
      <c r="E74" s="24"/>
    </row>
    <row r="75" spans="1:5" ht="16.2" thickBot="1" x14ac:dyDescent="0.35">
      <c r="A75" s="23"/>
      <c r="B75" s="23"/>
      <c r="C75" s="25"/>
      <c r="D75" s="25"/>
      <c r="E75" s="24"/>
    </row>
    <row r="76" spans="1:5" ht="16.2" thickBot="1" x14ac:dyDescent="0.35">
      <c r="A76" s="155" t="s">
        <v>174</v>
      </c>
      <c r="B76" s="156"/>
      <c r="C76" s="156"/>
      <c r="D76" s="156"/>
      <c r="E76" s="157"/>
    </row>
    <row r="77" spans="1:5" ht="16.2" thickBot="1" x14ac:dyDescent="0.35">
      <c r="A77" s="63" t="s">
        <v>0</v>
      </c>
      <c r="B77" s="64" t="s">
        <v>1</v>
      </c>
      <c r="C77" s="65" t="s">
        <v>2</v>
      </c>
      <c r="D77" s="65" t="s">
        <v>3</v>
      </c>
      <c r="E77" s="66" t="s">
        <v>4</v>
      </c>
    </row>
    <row r="78" spans="1:5" ht="16.8" thickBot="1" x14ac:dyDescent="0.35">
      <c r="A78" s="3" t="s">
        <v>5</v>
      </c>
      <c r="B78" s="4"/>
      <c r="C78" s="67"/>
      <c r="D78" s="67"/>
      <c r="E78" s="68"/>
    </row>
    <row r="79" spans="1:5" ht="16.2" thickBot="1" x14ac:dyDescent="0.35">
      <c r="A79" s="6" t="s">
        <v>6</v>
      </c>
      <c r="B79" s="7" t="s">
        <v>162</v>
      </c>
      <c r="C79" s="67">
        <v>360</v>
      </c>
      <c r="D79" s="67">
        <v>25</v>
      </c>
      <c r="E79" s="68">
        <f>D79*C79</f>
        <v>9000</v>
      </c>
    </row>
    <row r="80" spans="1:5" ht="16.2" thickBot="1" x14ac:dyDescent="0.35">
      <c r="A80" s="12" t="s">
        <v>8</v>
      </c>
      <c r="B80" s="4"/>
      <c r="C80" s="69"/>
      <c r="D80" s="69"/>
      <c r="E80" s="66">
        <f>C79*D79</f>
        <v>9000</v>
      </c>
    </row>
    <row r="81" spans="1:5" ht="16.2" thickBot="1" x14ac:dyDescent="0.35">
      <c r="A81" s="6"/>
      <c r="B81" s="7"/>
      <c r="C81" s="67"/>
      <c r="D81" s="67"/>
      <c r="E81" s="68"/>
    </row>
    <row r="82" spans="1:5" ht="16.8" thickBot="1" x14ac:dyDescent="0.35">
      <c r="A82" s="3" t="s">
        <v>9</v>
      </c>
      <c r="B82" s="7"/>
      <c r="C82" s="70"/>
      <c r="D82" s="70"/>
      <c r="E82" s="68"/>
    </row>
    <row r="83" spans="1:5" ht="16.2" thickBot="1" x14ac:dyDescent="0.35">
      <c r="A83" s="6" t="s">
        <v>170</v>
      </c>
      <c r="B83" s="7" t="s">
        <v>162</v>
      </c>
      <c r="C83" s="70">
        <v>6</v>
      </c>
      <c r="D83" s="70">
        <f>'Price List 2024'!C88</f>
        <v>45</v>
      </c>
      <c r="E83" s="68">
        <f>C83*D83</f>
        <v>270</v>
      </c>
    </row>
    <row r="84" spans="1:5" ht="16.2" thickBot="1" x14ac:dyDescent="0.35">
      <c r="A84" s="6" t="s">
        <v>141</v>
      </c>
      <c r="B84" s="7" t="s">
        <v>162</v>
      </c>
      <c r="C84" s="70">
        <v>20</v>
      </c>
      <c r="D84" s="70">
        <f>'Price List 2024'!C102</f>
        <v>20</v>
      </c>
      <c r="E84" s="68">
        <f t="shared" ref="E84:E88" si="3">C84*D84</f>
        <v>400</v>
      </c>
    </row>
    <row r="85" spans="1:5" ht="16.2" thickBot="1" x14ac:dyDescent="0.35">
      <c r="A85" s="6" t="s">
        <v>134</v>
      </c>
      <c r="B85" s="7" t="s">
        <v>168</v>
      </c>
      <c r="C85" s="70">
        <v>2</v>
      </c>
      <c r="D85" s="70">
        <f>'Price List 2024'!C94</f>
        <v>35</v>
      </c>
      <c r="E85" s="68">
        <f t="shared" si="3"/>
        <v>70</v>
      </c>
    </row>
    <row r="86" spans="1:5" ht="16.2" thickBot="1" x14ac:dyDescent="0.35">
      <c r="A86" s="6" t="s">
        <v>143</v>
      </c>
      <c r="B86" s="7" t="s">
        <v>162</v>
      </c>
      <c r="C86" s="70">
        <v>360</v>
      </c>
      <c r="D86" s="70">
        <f>'Price List 2024'!C105</f>
        <v>6</v>
      </c>
      <c r="E86" s="68">
        <f t="shared" si="3"/>
        <v>2160</v>
      </c>
    </row>
    <row r="87" spans="1:5" ht="16.2" thickBot="1" x14ac:dyDescent="0.35">
      <c r="A87" s="6" t="s">
        <v>155</v>
      </c>
      <c r="B87" s="7" t="s">
        <v>152</v>
      </c>
      <c r="C87" s="70">
        <v>360</v>
      </c>
      <c r="D87" s="70">
        <f>'Price List 2024'!C76</f>
        <v>2.5</v>
      </c>
      <c r="E87" s="68">
        <f t="shared" si="3"/>
        <v>900</v>
      </c>
    </row>
    <row r="88" spans="1:5" ht="16.2" thickBot="1" x14ac:dyDescent="0.35">
      <c r="A88" s="136" t="s">
        <v>25</v>
      </c>
      <c r="B88" s="137" t="s">
        <v>258</v>
      </c>
      <c r="C88" s="138">
        <v>120</v>
      </c>
      <c r="D88" s="138">
        <f>'Price List 2024'!C73</f>
        <v>0.6</v>
      </c>
      <c r="E88" s="144">
        <f t="shared" si="3"/>
        <v>72</v>
      </c>
    </row>
    <row r="89" spans="1:5" ht="16.2" thickBot="1" x14ac:dyDescent="0.35">
      <c r="A89" s="136" t="s">
        <v>27</v>
      </c>
      <c r="B89" s="137" t="s">
        <v>173</v>
      </c>
      <c r="C89" s="138">
        <v>1</v>
      </c>
      <c r="D89" s="138">
        <f>'Price List 2024'!C78</f>
        <v>150</v>
      </c>
      <c r="E89" s="144">
        <f>C89*D89</f>
        <v>150</v>
      </c>
    </row>
    <row r="90" spans="1:5" ht="16.2" thickBot="1" x14ac:dyDescent="0.35">
      <c r="A90" s="136" t="s">
        <v>29</v>
      </c>
      <c r="B90" s="137" t="s">
        <v>30</v>
      </c>
      <c r="C90" s="138">
        <v>2</v>
      </c>
      <c r="D90" s="138">
        <v>75</v>
      </c>
      <c r="E90" s="144">
        <f>C90*D90</f>
        <v>150</v>
      </c>
    </row>
    <row r="91" spans="1:5" ht="16.2" thickBot="1" x14ac:dyDescent="0.35">
      <c r="A91" s="87" t="s">
        <v>31</v>
      </c>
      <c r="B91" s="88"/>
      <c r="C91" s="89"/>
      <c r="D91" s="89"/>
      <c r="E91" s="90">
        <f>SUM(E83:E90)</f>
        <v>4172</v>
      </c>
    </row>
    <row r="92" spans="1:5" ht="16.2" thickBot="1" x14ac:dyDescent="0.35">
      <c r="A92" s="12" t="s">
        <v>108</v>
      </c>
      <c r="B92" s="4"/>
      <c r="C92" s="71"/>
      <c r="D92" s="71"/>
      <c r="E92" s="66">
        <f>E80-E91</f>
        <v>4828</v>
      </c>
    </row>
    <row r="93" spans="1:5" ht="16.2" thickBot="1" x14ac:dyDescent="0.35">
      <c r="A93" s="72" t="s">
        <v>32</v>
      </c>
      <c r="B93" s="73"/>
      <c r="C93" s="74"/>
      <c r="D93" s="74"/>
      <c r="E93" s="75">
        <f>E92/E80</f>
        <v>0.53644444444444439</v>
      </c>
    </row>
    <row r="94" spans="1:5" ht="16.2" thickBot="1" x14ac:dyDescent="0.35">
      <c r="A94" s="12" t="s">
        <v>33</v>
      </c>
      <c r="B94" s="4"/>
      <c r="C94" s="71"/>
      <c r="D94" s="71"/>
      <c r="E94" s="66">
        <f>E91/C79</f>
        <v>11.588888888888889</v>
      </c>
    </row>
    <row r="95" spans="1:5" ht="16.2" thickBot="1" x14ac:dyDescent="0.35">
      <c r="A95" s="12" t="s">
        <v>34</v>
      </c>
      <c r="B95" s="4"/>
      <c r="C95" s="71"/>
      <c r="D95" s="71"/>
      <c r="E95" s="66">
        <f>E91/D79</f>
        <v>166.88</v>
      </c>
    </row>
    <row r="96" spans="1:5" ht="15.6" x14ac:dyDescent="0.3">
      <c r="A96" s="23"/>
      <c r="B96" s="23"/>
      <c r="C96" s="25"/>
      <c r="D96" s="25"/>
      <c r="E96" s="24"/>
    </row>
    <row r="97" spans="1:5" ht="16.2" thickBot="1" x14ac:dyDescent="0.35">
      <c r="A97" s="23"/>
      <c r="B97" s="23"/>
      <c r="C97" s="25"/>
      <c r="D97" s="25"/>
      <c r="E97" s="24"/>
    </row>
    <row r="98" spans="1:5" ht="16.2" thickBot="1" x14ac:dyDescent="0.35">
      <c r="A98" s="155" t="s">
        <v>171</v>
      </c>
      <c r="B98" s="156"/>
      <c r="C98" s="156"/>
      <c r="D98" s="156"/>
      <c r="E98" s="157"/>
    </row>
    <row r="99" spans="1:5" ht="16.2" thickBot="1" x14ac:dyDescent="0.35">
      <c r="A99" s="63" t="s">
        <v>0</v>
      </c>
      <c r="B99" s="64" t="s">
        <v>1</v>
      </c>
      <c r="C99" s="65" t="s">
        <v>2</v>
      </c>
      <c r="D99" s="65" t="s">
        <v>3</v>
      </c>
      <c r="E99" s="66" t="s">
        <v>4</v>
      </c>
    </row>
    <row r="100" spans="1:5" ht="16.8" thickBot="1" x14ac:dyDescent="0.35">
      <c r="A100" s="3" t="s">
        <v>5</v>
      </c>
      <c r="B100" s="4"/>
      <c r="C100" s="67"/>
      <c r="D100" s="67"/>
      <c r="E100" s="68"/>
    </row>
    <row r="101" spans="1:5" ht="16.2" thickBot="1" x14ac:dyDescent="0.35">
      <c r="A101" s="6" t="s">
        <v>6</v>
      </c>
      <c r="B101" s="7" t="s">
        <v>162</v>
      </c>
      <c r="C101" s="67">
        <v>200</v>
      </c>
      <c r="D101" s="67">
        <v>20</v>
      </c>
      <c r="E101" s="68">
        <f>D101*C101</f>
        <v>4000</v>
      </c>
    </row>
    <row r="102" spans="1:5" ht="16.2" thickBot="1" x14ac:dyDescent="0.35">
      <c r="A102" s="12" t="s">
        <v>8</v>
      </c>
      <c r="B102" s="4"/>
      <c r="C102" s="69"/>
      <c r="D102" s="69"/>
      <c r="E102" s="66">
        <f>C101*D101</f>
        <v>4000</v>
      </c>
    </row>
    <row r="103" spans="1:5" ht="16.2" thickBot="1" x14ac:dyDescent="0.35">
      <c r="A103" s="6"/>
      <c r="B103" s="7"/>
      <c r="C103" s="67"/>
      <c r="D103" s="67"/>
      <c r="E103" s="68"/>
    </row>
    <row r="104" spans="1:5" ht="16.8" thickBot="1" x14ac:dyDescent="0.35">
      <c r="A104" s="3" t="s">
        <v>9</v>
      </c>
      <c r="B104" s="7"/>
      <c r="C104" s="70"/>
      <c r="D104" s="70"/>
      <c r="E104" s="68"/>
    </row>
    <row r="105" spans="1:5" ht="16.2" thickBot="1" x14ac:dyDescent="0.35">
      <c r="A105" s="6" t="s">
        <v>142</v>
      </c>
      <c r="B105" s="7" t="s">
        <v>168</v>
      </c>
      <c r="C105" s="70">
        <v>5</v>
      </c>
      <c r="D105" s="70">
        <f>'Price List 2024'!C103</f>
        <v>100</v>
      </c>
      <c r="E105" s="68">
        <f>C105*D105</f>
        <v>500</v>
      </c>
    </row>
    <row r="106" spans="1:5" ht="16.2" thickBot="1" x14ac:dyDescent="0.35">
      <c r="A106" s="6" t="s">
        <v>165</v>
      </c>
      <c r="B106" s="7" t="s">
        <v>39</v>
      </c>
      <c r="C106" s="70">
        <v>1</v>
      </c>
      <c r="D106" s="70">
        <f>'Price List 2024'!C101</f>
        <v>120</v>
      </c>
      <c r="E106" s="68">
        <f t="shared" ref="E106:E110" si="4">C106*D106</f>
        <v>120</v>
      </c>
    </row>
    <row r="107" spans="1:5" ht="16.2" thickBot="1" x14ac:dyDescent="0.35">
      <c r="A107" s="6" t="s">
        <v>131</v>
      </c>
      <c r="B107" s="7" t="s">
        <v>22</v>
      </c>
      <c r="C107" s="70">
        <v>5</v>
      </c>
      <c r="D107" s="70">
        <f>'Price List 2024'!C90</f>
        <v>10</v>
      </c>
      <c r="E107" s="68">
        <f t="shared" si="4"/>
        <v>50</v>
      </c>
    </row>
    <row r="108" spans="1:5" ht="16.2" thickBot="1" x14ac:dyDescent="0.35">
      <c r="A108" s="136" t="s">
        <v>143</v>
      </c>
      <c r="B108" s="137" t="s">
        <v>162</v>
      </c>
      <c r="C108" s="138">
        <v>200</v>
      </c>
      <c r="D108" s="138">
        <f>'Price List 2024'!C105</f>
        <v>6</v>
      </c>
      <c r="E108" s="144">
        <f t="shared" si="4"/>
        <v>1200</v>
      </c>
    </row>
    <row r="109" spans="1:5" ht="16.2" thickBot="1" x14ac:dyDescent="0.35">
      <c r="A109" s="6" t="s">
        <v>155</v>
      </c>
      <c r="B109" s="7" t="s">
        <v>152</v>
      </c>
      <c r="C109" s="70">
        <v>200</v>
      </c>
      <c r="D109" s="70">
        <f>'Price List 2024'!C76</f>
        <v>2.5</v>
      </c>
      <c r="E109" s="68">
        <f t="shared" si="4"/>
        <v>500</v>
      </c>
    </row>
    <row r="110" spans="1:5" ht="16.2" thickBot="1" x14ac:dyDescent="0.35">
      <c r="A110" s="136" t="s">
        <v>25</v>
      </c>
      <c r="B110" s="137" t="s">
        <v>258</v>
      </c>
      <c r="C110" s="138">
        <v>220</v>
      </c>
      <c r="D110" s="138">
        <f>'Price List 2024'!C73</f>
        <v>0.6</v>
      </c>
      <c r="E110" s="144">
        <f t="shared" si="4"/>
        <v>132</v>
      </c>
    </row>
    <row r="111" spans="1:5" ht="16.2" thickBot="1" x14ac:dyDescent="0.35">
      <c r="A111" s="136" t="s">
        <v>27</v>
      </c>
      <c r="B111" s="137" t="s">
        <v>109</v>
      </c>
      <c r="C111" s="138">
        <v>1</v>
      </c>
      <c r="D111" s="138">
        <f>'Price List 2024'!C78</f>
        <v>150</v>
      </c>
      <c r="E111" s="144">
        <f>C111*D111</f>
        <v>150</v>
      </c>
    </row>
    <row r="112" spans="1:5" ht="16.2" thickBot="1" x14ac:dyDescent="0.35">
      <c r="A112" s="136" t="s">
        <v>29</v>
      </c>
      <c r="B112" s="137" t="s">
        <v>30</v>
      </c>
      <c r="C112" s="138">
        <v>2</v>
      </c>
      <c r="D112" s="138">
        <v>75</v>
      </c>
      <c r="E112" s="144">
        <f>C112*D112</f>
        <v>150</v>
      </c>
    </row>
    <row r="113" spans="1:5" ht="16.2" thickBot="1" x14ac:dyDescent="0.35">
      <c r="A113" s="96" t="s">
        <v>31</v>
      </c>
      <c r="B113" s="97"/>
      <c r="C113" s="98"/>
      <c r="D113" s="98"/>
      <c r="E113" s="99">
        <f>SUM(E105:E112)</f>
        <v>2802</v>
      </c>
    </row>
    <row r="114" spans="1:5" ht="16.2" thickBot="1" x14ac:dyDescent="0.35">
      <c r="A114" s="12" t="s">
        <v>108</v>
      </c>
      <c r="B114" s="4"/>
      <c r="C114" s="71"/>
      <c r="D114" s="71"/>
      <c r="E114" s="66">
        <f>E102-E113</f>
        <v>1198</v>
      </c>
    </row>
    <row r="115" spans="1:5" ht="16.2" thickBot="1" x14ac:dyDescent="0.35">
      <c r="A115" s="72" t="s">
        <v>32</v>
      </c>
      <c r="B115" s="73"/>
      <c r="C115" s="74"/>
      <c r="D115" s="74"/>
      <c r="E115" s="75">
        <f>E114/E102</f>
        <v>0.29949999999999999</v>
      </c>
    </row>
    <row r="116" spans="1:5" ht="16.2" thickBot="1" x14ac:dyDescent="0.35">
      <c r="A116" s="12" t="s">
        <v>33</v>
      </c>
      <c r="B116" s="4"/>
      <c r="C116" s="71"/>
      <c r="D116" s="71"/>
      <c r="E116" s="66">
        <f>E113/C101</f>
        <v>14.01</v>
      </c>
    </row>
    <row r="117" spans="1:5" ht="16.2" thickBot="1" x14ac:dyDescent="0.35">
      <c r="A117" s="12" t="s">
        <v>34</v>
      </c>
      <c r="B117" s="4"/>
      <c r="C117" s="71"/>
      <c r="D117" s="71"/>
      <c r="E117" s="66">
        <f>E113/D101</f>
        <v>140.1</v>
      </c>
    </row>
    <row r="118" spans="1:5" ht="15.6" x14ac:dyDescent="0.3">
      <c r="A118" s="23"/>
      <c r="B118" s="23"/>
      <c r="C118" s="25"/>
      <c r="D118" s="25"/>
      <c r="E118" s="24"/>
    </row>
    <row r="119" spans="1:5" ht="15.6" x14ac:dyDescent="0.3">
      <c r="A119" s="23"/>
      <c r="B119" s="23"/>
      <c r="C119" s="25"/>
      <c r="D119" s="25"/>
      <c r="E119" s="24"/>
    </row>
    <row r="120" spans="1:5" ht="15" thickBot="1" x14ac:dyDescent="0.35"/>
    <row r="121" spans="1:5" ht="16.2" thickBot="1" x14ac:dyDescent="0.35">
      <c r="A121" s="131" t="s">
        <v>212</v>
      </c>
      <c r="B121" s="132"/>
      <c r="C121" s="132"/>
      <c r="D121" s="132"/>
      <c r="E121" s="133"/>
    </row>
    <row r="122" spans="1:5" ht="16.2" thickBot="1" x14ac:dyDescent="0.35">
      <c r="A122" s="63" t="s">
        <v>0</v>
      </c>
      <c r="B122" s="64" t="s">
        <v>1</v>
      </c>
      <c r="C122" s="65" t="s">
        <v>2</v>
      </c>
      <c r="D122" s="65" t="s">
        <v>3</v>
      </c>
      <c r="E122" s="66" t="s">
        <v>4</v>
      </c>
    </row>
    <row r="123" spans="1:5" ht="16.8" thickBot="1" x14ac:dyDescent="0.35">
      <c r="A123" s="3" t="s">
        <v>5</v>
      </c>
      <c r="B123" s="4"/>
      <c r="C123" s="67"/>
      <c r="D123" s="67"/>
      <c r="E123" s="68"/>
    </row>
    <row r="124" spans="1:5" ht="16.2" thickBot="1" x14ac:dyDescent="0.35">
      <c r="A124" s="6" t="s">
        <v>6</v>
      </c>
      <c r="B124" s="7" t="s">
        <v>238</v>
      </c>
      <c r="C124" s="67">
        <v>100</v>
      </c>
      <c r="D124" s="67">
        <v>60</v>
      </c>
      <c r="E124" s="68">
        <f>D124*C124</f>
        <v>6000</v>
      </c>
    </row>
    <row r="125" spans="1:5" ht="16.2" thickBot="1" x14ac:dyDescent="0.35">
      <c r="A125" s="12" t="s">
        <v>8</v>
      </c>
      <c r="B125" s="4"/>
      <c r="C125" s="69"/>
      <c r="D125" s="69"/>
      <c r="E125" s="66">
        <f>C124*D124</f>
        <v>6000</v>
      </c>
    </row>
    <row r="126" spans="1:5" ht="16.2" thickBot="1" x14ac:dyDescent="0.35">
      <c r="A126" s="6"/>
      <c r="B126" s="7"/>
      <c r="C126" s="67"/>
      <c r="D126" s="67"/>
      <c r="E126" s="68"/>
    </row>
    <row r="127" spans="1:5" ht="16.8" thickBot="1" x14ac:dyDescent="0.35">
      <c r="A127" s="3" t="s">
        <v>9</v>
      </c>
      <c r="B127" s="7"/>
      <c r="C127" s="70"/>
      <c r="D127" s="70"/>
      <c r="E127" s="68"/>
    </row>
    <row r="128" spans="1:5" ht="16.2" thickBot="1" x14ac:dyDescent="0.35">
      <c r="A128" s="6" t="s">
        <v>187</v>
      </c>
      <c r="B128" s="7" t="s">
        <v>44</v>
      </c>
      <c r="C128" s="70">
        <v>20</v>
      </c>
      <c r="D128" s="119">
        <f>'Price List 2024'!C111</f>
        <v>49</v>
      </c>
      <c r="E128" s="68">
        <f>C128*D128</f>
        <v>980</v>
      </c>
    </row>
    <row r="129" spans="1:5" ht="16.2" thickBot="1" x14ac:dyDescent="0.35">
      <c r="A129" s="136" t="s">
        <v>213</v>
      </c>
      <c r="B129" s="137" t="s">
        <v>162</v>
      </c>
      <c r="C129" s="138">
        <v>75</v>
      </c>
      <c r="D129" s="138">
        <f>'Price List 2024'!C114</f>
        <v>25</v>
      </c>
      <c r="E129" s="144">
        <f t="shared" ref="E129:E135" si="5">C129*D129</f>
        <v>1875</v>
      </c>
    </row>
    <row r="130" spans="1:5" ht="16.2" thickBot="1" x14ac:dyDescent="0.35">
      <c r="A130" s="6" t="s">
        <v>188</v>
      </c>
      <c r="B130" s="7" t="s">
        <v>81</v>
      </c>
      <c r="C130" s="70">
        <v>2</v>
      </c>
      <c r="D130" s="119">
        <f>'Price List 2024'!C112</f>
        <v>60</v>
      </c>
      <c r="E130" s="68">
        <f t="shared" si="5"/>
        <v>120</v>
      </c>
    </row>
    <row r="131" spans="1:5" ht="16.2" thickBot="1" x14ac:dyDescent="0.35">
      <c r="A131" s="6" t="s">
        <v>189</v>
      </c>
      <c r="B131" s="7" t="s">
        <v>214</v>
      </c>
      <c r="C131" s="70">
        <v>40</v>
      </c>
      <c r="D131" s="119">
        <f>'Price List 2024'!C113</f>
        <v>3</v>
      </c>
      <c r="E131" s="68">
        <f t="shared" si="5"/>
        <v>120</v>
      </c>
    </row>
    <row r="132" spans="1:5" ht="16.2" thickBot="1" x14ac:dyDescent="0.35">
      <c r="A132" s="6" t="s">
        <v>165</v>
      </c>
      <c r="B132" s="7" t="s">
        <v>39</v>
      </c>
      <c r="C132" s="70">
        <v>1</v>
      </c>
      <c r="D132" s="119">
        <f>'Price List 2024'!C101</f>
        <v>120</v>
      </c>
      <c r="E132" s="68">
        <f t="shared" si="5"/>
        <v>120</v>
      </c>
    </row>
    <row r="133" spans="1:5" ht="16.2" thickBot="1" x14ac:dyDescent="0.35">
      <c r="A133" s="136" t="s">
        <v>143</v>
      </c>
      <c r="B133" s="137" t="s">
        <v>238</v>
      </c>
      <c r="C133" s="138">
        <v>100</v>
      </c>
      <c r="D133" s="138">
        <f>'Price List 2024'!C120</f>
        <v>4</v>
      </c>
      <c r="E133" s="144">
        <f t="shared" si="5"/>
        <v>400</v>
      </c>
    </row>
    <row r="134" spans="1:5" ht="16.2" thickBot="1" x14ac:dyDescent="0.35">
      <c r="A134" s="6" t="s">
        <v>155</v>
      </c>
      <c r="B134" s="7" t="s">
        <v>152</v>
      </c>
      <c r="C134" s="70">
        <v>100</v>
      </c>
      <c r="D134" s="70">
        <f>'Price List 2024'!C76</f>
        <v>2.5</v>
      </c>
      <c r="E134" s="68">
        <f t="shared" si="5"/>
        <v>250</v>
      </c>
    </row>
    <row r="135" spans="1:5" ht="16.2" thickBot="1" x14ac:dyDescent="0.35">
      <c r="A135" s="136" t="s">
        <v>25</v>
      </c>
      <c r="B135" s="137" t="s">
        <v>258</v>
      </c>
      <c r="C135" s="138">
        <v>10</v>
      </c>
      <c r="D135" s="138">
        <v>0.65</v>
      </c>
      <c r="E135" s="144">
        <f t="shared" si="5"/>
        <v>6.5</v>
      </c>
    </row>
    <row r="136" spans="1:5" ht="16.2" thickBot="1" x14ac:dyDescent="0.35">
      <c r="A136" s="136" t="s">
        <v>27</v>
      </c>
      <c r="B136" s="137" t="s">
        <v>173</v>
      </c>
      <c r="C136" s="138">
        <v>1</v>
      </c>
      <c r="D136" s="138">
        <f>'Price List 2024'!C78</f>
        <v>150</v>
      </c>
      <c r="E136" s="144">
        <f>C136*D136</f>
        <v>150</v>
      </c>
    </row>
    <row r="137" spans="1:5" ht="16.2" thickBot="1" x14ac:dyDescent="0.35">
      <c r="A137" s="136" t="s">
        <v>29</v>
      </c>
      <c r="B137" s="137" t="s">
        <v>30</v>
      </c>
      <c r="C137" s="138">
        <v>2</v>
      </c>
      <c r="D137" s="138">
        <v>75</v>
      </c>
      <c r="E137" s="144">
        <f>C137*D137</f>
        <v>150</v>
      </c>
    </row>
    <row r="138" spans="1:5" ht="16.2" thickBot="1" x14ac:dyDescent="0.35">
      <c r="A138" s="87" t="s">
        <v>31</v>
      </c>
      <c r="B138" s="88"/>
      <c r="C138" s="89"/>
      <c r="D138" s="89"/>
      <c r="E138" s="90">
        <f>SUM(E128:E137)</f>
        <v>4171.5</v>
      </c>
    </row>
    <row r="139" spans="1:5" ht="16.2" thickBot="1" x14ac:dyDescent="0.35">
      <c r="A139" s="12" t="s">
        <v>108</v>
      </c>
      <c r="B139" s="4"/>
      <c r="C139" s="71"/>
      <c r="D139" s="71"/>
      <c r="E139" s="66">
        <f>E125-E138</f>
        <v>1828.5</v>
      </c>
    </row>
    <row r="140" spans="1:5" ht="16.2" thickBot="1" x14ac:dyDescent="0.35">
      <c r="A140" s="72" t="s">
        <v>32</v>
      </c>
      <c r="B140" s="73"/>
      <c r="C140" s="74"/>
      <c r="D140" s="74"/>
      <c r="E140" s="75">
        <f>E139/E125</f>
        <v>0.30475000000000002</v>
      </c>
    </row>
    <row r="141" spans="1:5" ht="16.2" thickBot="1" x14ac:dyDescent="0.35">
      <c r="A141" s="12" t="s">
        <v>33</v>
      </c>
      <c r="B141" s="4"/>
      <c r="C141" s="71"/>
      <c r="D141" s="71"/>
      <c r="E141" s="66">
        <f>E138/C124</f>
        <v>41.715000000000003</v>
      </c>
    </row>
    <row r="142" spans="1:5" ht="16.2" thickBot="1" x14ac:dyDescent="0.35">
      <c r="A142" s="12" t="s">
        <v>34</v>
      </c>
      <c r="B142" s="4"/>
      <c r="C142" s="71"/>
      <c r="D142" s="71"/>
      <c r="E142" s="66">
        <f>E138/D124</f>
        <v>69.525000000000006</v>
      </c>
    </row>
    <row r="145" spans="1:5" ht="15" thickBot="1" x14ac:dyDescent="0.35"/>
    <row r="146" spans="1:5" ht="16.2" thickBot="1" x14ac:dyDescent="0.35">
      <c r="A146" s="131" t="s">
        <v>215</v>
      </c>
      <c r="B146" s="132"/>
      <c r="C146" s="132"/>
      <c r="D146" s="132"/>
      <c r="E146" s="133"/>
    </row>
    <row r="147" spans="1:5" ht="16.2" thickBot="1" x14ac:dyDescent="0.35">
      <c r="A147" s="63" t="s">
        <v>0</v>
      </c>
      <c r="B147" s="64" t="s">
        <v>1</v>
      </c>
      <c r="C147" s="65" t="s">
        <v>2</v>
      </c>
      <c r="D147" s="65" t="s">
        <v>3</v>
      </c>
      <c r="E147" s="66" t="s">
        <v>4</v>
      </c>
    </row>
    <row r="148" spans="1:5" ht="16.8" thickBot="1" x14ac:dyDescent="0.35">
      <c r="A148" s="3" t="s">
        <v>5</v>
      </c>
      <c r="B148" s="4"/>
      <c r="C148" s="67"/>
      <c r="D148" s="67"/>
      <c r="E148" s="68"/>
    </row>
    <row r="149" spans="1:5" ht="16.2" thickBot="1" x14ac:dyDescent="0.35">
      <c r="A149" s="6" t="s">
        <v>6</v>
      </c>
      <c r="B149" s="7" t="s">
        <v>162</v>
      </c>
      <c r="C149" s="67">
        <v>100</v>
      </c>
      <c r="D149" s="67">
        <v>38</v>
      </c>
      <c r="E149" s="68">
        <f>D149*C149</f>
        <v>3800</v>
      </c>
    </row>
    <row r="150" spans="1:5" ht="16.2" thickBot="1" x14ac:dyDescent="0.35">
      <c r="A150" s="12" t="s">
        <v>8</v>
      </c>
      <c r="B150" s="4"/>
      <c r="C150" s="69"/>
      <c r="D150" s="69"/>
      <c r="E150" s="66">
        <f>C149*D149</f>
        <v>3800</v>
      </c>
    </row>
    <row r="151" spans="1:5" ht="16.2" thickBot="1" x14ac:dyDescent="0.35">
      <c r="A151" s="6"/>
      <c r="B151" s="7"/>
      <c r="C151" s="67"/>
      <c r="D151" s="67"/>
      <c r="E151" s="68"/>
    </row>
    <row r="152" spans="1:5" ht="16.8" thickBot="1" x14ac:dyDescent="0.35">
      <c r="A152" s="3" t="s">
        <v>9</v>
      </c>
      <c r="B152" s="7"/>
      <c r="C152" s="70"/>
      <c r="D152" s="70"/>
      <c r="E152" s="68"/>
    </row>
    <row r="153" spans="1:5" ht="16.2" thickBot="1" x14ac:dyDescent="0.35">
      <c r="A153" s="6" t="s">
        <v>167</v>
      </c>
      <c r="B153" s="7" t="s">
        <v>162</v>
      </c>
      <c r="C153" s="70">
        <v>5</v>
      </c>
      <c r="D153" s="70">
        <f>'Price List 2024'!C93</f>
        <v>50</v>
      </c>
      <c r="E153" s="68">
        <f>C153*D153</f>
        <v>250</v>
      </c>
    </row>
    <row r="154" spans="1:5" ht="16.2" thickBot="1" x14ac:dyDescent="0.35">
      <c r="A154" s="6" t="s">
        <v>136</v>
      </c>
      <c r="B154" s="7" t="s">
        <v>162</v>
      </c>
      <c r="C154" s="70">
        <v>5</v>
      </c>
      <c r="D154" s="70">
        <f>'Price List 2024'!C97</f>
        <v>70</v>
      </c>
      <c r="E154" s="68">
        <f t="shared" ref="E154:E161" si="6">C154*D154</f>
        <v>350</v>
      </c>
    </row>
    <row r="155" spans="1:5" ht="16.2" thickBot="1" x14ac:dyDescent="0.35">
      <c r="A155" s="6" t="s">
        <v>134</v>
      </c>
      <c r="B155" s="7" t="s">
        <v>168</v>
      </c>
      <c r="C155" s="70">
        <v>1</v>
      </c>
      <c r="D155" s="70">
        <f>'Price List 2024'!C94</f>
        <v>35</v>
      </c>
      <c r="E155" s="68">
        <f t="shared" si="6"/>
        <v>35</v>
      </c>
    </row>
    <row r="156" spans="1:5" ht="16.2" thickBot="1" x14ac:dyDescent="0.35">
      <c r="A156" s="6" t="s">
        <v>216</v>
      </c>
      <c r="B156" s="7" t="s">
        <v>238</v>
      </c>
      <c r="C156" s="70">
        <v>10</v>
      </c>
      <c r="D156" s="70">
        <f>'Price List 2024'!C117</f>
        <v>120</v>
      </c>
      <c r="E156" s="68">
        <f t="shared" si="6"/>
        <v>1200</v>
      </c>
    </row>
    <row r="157" spans="1:5" ht="16.2" thickBot="1" x14ac:dyDescent="0.35">
      <c r="A157" s="6" t="s">
        <v>217</v>
      </c>
      <c r="B157" s="7">
        <v>1</v>
      </c>
      <c r="C157" s="70">
        <v>10</v>
      </c>
      <c r="D157" s="70">
        <f>'Price List 2024'!C119</f>
        <v>1</v>
      </c>
      <c r="E157" s="68">
        <f t="shared" si="6"/>
        <v>10</v>
      </c>
    </row>
    <row r="158" spans="1:5" ht="16.2" thickBot="1" x14ac:dyDescent="0.35">
      <c r="A158" s="6" t="s">
        <v>131</v>
      </c>
      <c r="B158" s="7" t="s">
        <v>22</v>
      </c>
      <c r="C158" s="70">
        <v>5</v>
      </c>
      <c r="D158" s="70">
        <f>'Price List 2024'!C90</f>
        <v>10</v>
      </c>
      <c r="E158" s="68">
        <f t="shared" si="6"/>
        <v>50</v>
      </c>
    </row>
    <row r="159" spans="1:5" ht="16.2" thickBot="1" x14ac:dyDescent="0.35">
      <c r="A159" s="136" t="s">
        <v>143</v>
      </c>
      <c r="B159" s="137" t="s">
        <v>162</v>
      </c>
      <c r="C159" s="138">
        <v>100</v>
      </c>
      <c r="D159" s="138">
        <f>'Price List 2024'!C120</f>
        <v>4</v>
      </c>
      <c r="E159" s="144">
        <f t="shared" si="6"/>
        <v>400</v>
      </c>
    </row>
    <row r="160" spans="1:5" ht="16.2" thickBot="1" x14ac:dyDescent="0.35">
      <c r="A160" s="6" t="s">
        <v>155</v>
      </c>
      <c r="B160" s="7" t="s">
        <v>152</v>
      </c>
      <c r="C160" s="70">
        <v>100</v>
      </c>
      <c r="D160" s="70">
        <f>'Price List 2024'!C76</f>
        <v>2.5</v>
      </c>
      <c r="E160" s="68">
        <f t="shared" si="6"/>
        <v>250</v>
      </c>
    </row>
    <row r="161" spans="1:5" ht="16.2" thickBot="1" x14ac:dyDescent="0.35">
      <c r="A161" s="136" t="s">
        <v>25</v>
      </c>
      <c r="B161" s="137" t="s">
        <v>258</v>
      </c>
      <c r="C161" s="138">
        <v>120</v>
      </c>
      <c r="D161" s="138">
        <v>0.65</v>
      </c>
      <c r="E161" s="144">
        <f t="shared" si="6"/>
        <v>78</v>
      </c>
    </row>
    <row r="162" spans="1:5" ht="16.2" thickBot="1" x14ac:dyDescent="0.35">
      <c r="A162" s="136" t="s">
        <v>27</v>
      </c>
      <c r="B162" s="137" t="s">
        <v>109</v>
      </c>
      <c r="C162" s="138">
        <v>1</v>
      </c>
      <c r="D162" s="138">
        <f>'Price List 2024'!C78</f>
        <v>150</v>
      </c>
      <c r="E162" s="144">
        <f>C162*D162</f>
        <v>150</v>
      </c>
    </row>
    <row r="163" spans="1:5" ht="16.2" thickBot="1" x14ac:dyDescent="0.35">
      <c r="A163" s="136" t="s">
        <v>29</v>
      </c>
      <c r="B163" s="137" t="s">
        <v>30</v>
      </c>
      <c r="C163" s="138">
        <v>2</v>
      </c>
      <c r="D163" s="138">
        <v>75</v>
      </c>
      <c r="E163" s="144">
        <f>C163*D163</f>
        <v>150</v>
      </c>
    </row>
    <row r="164" spans="1:5" ht="16.2" thickBot="1" x14ac:dyDescent="0.35">
      <c r="A164" s="96" t="s">
        <v>31</v>
      </c>
      <c r="B164" s="97"/>
      <c r="C164" s="98"/>
      <c r="D164" s="98"/>
      <c r="E164" s="99">
        <f>SUM(E153:E163)</f>
        <v>2923</v>
      </c>
    </row>
    <row r="165" spans="1:5" ht="16.2" thickBot="1" x14ac:dyDescent="0.35">
      <c r="A165" s="12" t="s">
        <v>108</v>
      </c>
      <c r="B165" s="4"/>
      <c r="C165" s="71"/>
      <c r="D165" s="71"/>
      <c r="E165" s="66">
        <f>E150-E164</f>
        <v>877</v>
      </c>
    </row>
    <row r="166" spans="1:5" ht="16.2" thickBot="1" x14ac:dyDescent="0.35">
      <c r="A166" s="72" t="s">
        <v>32</v>
      </c>
      <c r="B166" s="73"/>
      <c r="C166" s="74"/>
      <c r="D166" s="74"/>
      <c r="E166" s="75">
        <f>E165/E150</f>
        <v>0.23078947368421052</v>
      </c>
    </row>
    <row r="167" spans="1:5" ht="16.2" thickBot="1" x14ac:dyDescent="0.35">
      <c r="A167" s="12" t="s">
        <v>33</v>
      </c>
      <c r="B167" s="4"/>
      <c r="C167" s="71"/>
      <c r="D167" s="71"/>
      <c r="E167" s="66">
        <f>E164/C149</f>
        <v>29.23</v>
      </c>
    </row>
    <row r="168" spans="1:5" ht="16.2" thickBot="1" x14ac:dyDescent="0.35">
      <c r="A168" s="12" t="s">
        <v>34</v>
      </c>
      <c r="B168" s="4"/>
      <c r="C168" s="71"/>
      <c r="D168" s="71"/>
      <c r="E168" s="66">
        <f>E164/D149</f>
        <v>76.921052631578945</v>
      </c>
    </row>
    <row r="177" spans="1:5" ht="15" thickBot="1" x14ac:dyDescent="0.35"/>
    <row r="178" spans="1:5" ht="16.2" thickBot="1" x14ac:dyDescent="0.35">
      <c r="A178" s="131" t="s">
        <v>218</v>
      </c>
      <c r="B178" s="132"/>
      <c r="C178" s="132"/>
      <c r="D178" s="132"/>
      <c r="E178" s="133"/>
    </row>
    <row r="179" spans="1:5" ht="16.2" thickBot="1" x14ac:dyDescent="0.35">
      <c r="A179" s="63" t="s">
        <v>0</v>
      </c>
      <c r="B179" s="64" t="s">
        <v>1</v>
      </c>
      <c r="C179" s="65" t="s">
        <v>2</v>
      </c>
      <c r="D179" s="65" t="s">
        <v>3</v>
      </c>
      <c r="E179" s="66" t="s">
        <v>4</v>
      </c>
    </row>
    <row r="180" spans="1:5" ht="16.8" thickBot="1" x14ac:dyDescent="0.35">
      <c r="A180" s="3" t="s">
        <v>5</v>
      </c>
      <c r="B180" s="4"/>
      <c r="C180" s="67"/>
      <c r="D180" s="67"/>
      <c r="E180" s="68"/>
    </row>
    <row r="181" spans="1:5" ht="16.2" thickBot="1" x14ac:dyDescent="0.35">
      <c r="A181" s="6" t="s">
        <v>6</v>
      </c>
      <c r="B181" s="7" t="s">
        <v>220</v>
      </c>
      <c r="C181" s="67">
        <v>200</v>
      </c>
      <c r="D181" s="67">
        <v>30</v>
      </c>
      <c r="E181" s="68">
        <f>D181*C181</f>
        <v>6000</v>
      </c>
    </row>
    <row r="182" spans="1:5" ht="16.2" thickBot="1" x14ac:dyDescent="0.35">
      <c r="A182" s="12" t="s">
        <v>8</v>
      </c>
      <c r="B182" s="4"/>
      <c r="C182" s="69"/>
      <c r="D182" s="69"/>
      <c r="E182" s="66">
        <f>C181*D181</f>
        <v>6000</v>
      </c>
    </row>
    <row r="183" spans="1:5" ht="16.2" thickBot="1" x14ac:dyDescent="0.35">
      <c r="A183" s="6"/>
      <c r="B183" s="7"/>
      <c r="C183" s="67"/>
      <c r="D183" s="67"/>
      <c r="E183" s="68"/>
    </row>
    <row r="184" spans="1:5" ht="16.8" thickBot="1" x14ac:dyDescent="0.35">
      <c r="A184" s="3" t="s">
        <v>9</v>
      </c>
      <c r="B184" s="7"/>
      <c r="C184" s="70"/>
      <c r="D184" s="70"/>
      <c r="E184" s="68"/>
    </row>
    <row r="185" spans="1:5" ht="16.2" thickBot="1" x14ac:dyDescent="0.35">
      <c r="A185" s="6" t="s">
        <v>183</v>
      </c>
      <c r="B185" s="7" t="s">
        <v>261</v>
      </c>
      <c r="C185" s="70">
        <v>5</v>
      </c>
      <c r="D185" s="70">
        <f>'Price List 2024'!C107</f>
        <v>670</v>
      </c>
      <c r="E185" s="68">
        <f>C185*D185</f>
        <v>3350</v>
      </c>
    </row>
    <row r="186" spans="1:5" ht="16.2" thickBot="1" x14ac:dyDescent="0.35">
      <c r="A186" s="6" t="s">
        <v>219</v>
      </c>
      <c r="B186" s="7" t="s">
        <v>238</v>
      </c>
      <c r="C186" s="70">
        <v>10</v>
      </c>
      <c r="D186" s="70">
        <f>'Price List 2024'!C108</f>
        <v>25</v>
      </c>
      <c r="E186" s="68">
        <f t="shared" ref="E186" si="7">C186*D186</f>
        <v>250</v>
      </c>
    </row>
    <row r="187" spans="1:5" ht="16.2" thickBot="1" x14ac:dyDescent="0.35">
      <c r="A187" s="6" t="s">
        <v>134</v>
      </c>
      <c r="B187" s="7" t="s">
        <v>44</v>
      </c>
      <c r="C187" s="70">
        <v>17</v>
      </c>
      <c r="D187" s="70">
        <f>'Price List 2024'!C94</f>
        <v>35</v>
      </c>
      <c r="E187" s="68">
        <f>D187*C187</f>
        <v>595</v>
      </c>
    </row>
    <row r="188" spans="1:5" ht="16.2" thickBot="1" x14ac:dyDescent="0.35">
      <c r="A188" s="6" t="s">
        <v>185</v>
      </c>
      <c r="B188" s="7" t="s">
        <v>44</v>
      </c>
      <c r="C188" s="70">
        <v>9</v>
      </c>
      <c r="D188" s="70">
        <f>'Price List 2024'!C109</f>
        <v>25</v>
      </c>
      <c r="E188" s="68">
        <f t="shared" ref="E188" si="8">C188*D188</f>
        <v>225</v>
      </c>
    </row>
    <row r="189" spans="1:5" ht="16.2" thickBot="1" x14ac:dyDescent="0.35">
      <c r="A189" s="6" t="s">
        <v>172</v>
      </c>
      <c r="B189" s="7" t="s">
        <v>238</v>
      </c>
      <c r="C189" s="70">
        <v>3</v>
      </c>
      <c r="D189" s="70">
        <f>'Price List 2024'!C88</f>
        <v>45</v>
      </c>
      <c r="E189" s="68">
        <f>D189*C189</f>
        <v>135</v>
      </c>
    </row>
    <row r="190" spans="1:5" ht="16.2" thickBot="1" x14ac:dyDescent="0.35">
      <c r="A190" s="6" t="s">
        <v>131</v>
      </c>
      <c r="B190" s="7" t="s">
        <v>22</v>
      </c>
      <c r="C190" s="70">
        <v>90</v>
      </c>
      <c r="D190" s="70">
        <f>'Price List 2024'!C115</f>
        <v>15</v>
      </c>
      <c r="E190" s="68">
        <f>D190*C190</f>
        <v>1350</v>
      </c>
    </row>
    <row r="191" spans="1:5" ht="16.2" thickBot="1" x14ac:dyDescent="0.35">
      <c r="A191" s="6" t="s">
        <v>165</v>
      </c>
      <c r="B191" s="7" t="s">
        <v>39</v>
      </c>
      <c r="C191" s="70">
        <v>16</v>
      </c>
      <c r="D191" s="70">
        <f>'Price List 2024'!C92</f>
        <v>100</v>
      </c>
      <c r="E191" s="68">
        <f>D191*C191</f>
        <v>1600</v>
      </c>
    </row>
    <row r="192" spans="1:5" ht="16.2" thickBot="1" x14ac:dyDescent="0.35">
      <c r="A192" s="6" t="s">
        <v>25</v>
      </c>
      <c r="B192" s="7" t="s">
        <v>258</v>
      </c>
      <c r="C192" s="70">
        <v>30</v>
      </c>
      <c r="D192" s="70">
        <f>'Price List 2024'!C73</f>
        <v>0.6</v>
      </c>
      <c r="E192" s="68">
        <f t="shared" ref="E192" si="9">C192*D192</f>
        <v>18</v>
      </c>
    </row>
    <row r="193" spans="1:5" ht="16.2" thickBot="1" x14ac:dyDescent="0.35">
      <c r="A193" s="92" t="s">
        <v>27</v>
      </c>
      <c r="B193" s="93" t="s">
        <v>109</v>
      </c>
      <c r="C193" s="94">
        <v>1</v>
      </c>
      <c r="D193" s="94">
        <f>'Price List 2024'!C78</f>
        <v>150</v>
      </c>
      <c r="E193" s="95">
        <f>C193*D193</f>
        <v>150</v>
      </c>
    </row>
    <row r="194" spans="1:5" ht="16.2" thickBot="1" x14ac:dyDescent="0.35">
      <c r="A194" s="6" t="s">
        <v>29</v>
      </c>
      <c r="B194" s="7" t="s">
        <v>30</v>
      </c>
      <c r="C194" s="70">
        <v>3</v>
      </c>
      <c r="D194" s="70">
        <v>75</v>
      </c>
      <c r="E194" s="68">
        <f>C194*D194</f>
        <v>225</v>
      </c>
    </row>
    <row r="195" spans="1:5" ht="16.2" thickBot="1" x14ac:dyDescent="0.35">
      <c r="A195" s="96" t="s">
        <v>31</v>
      </c>
      <c r="B195" s="97"/>
      <c r="C195" s="98"/>
      <c r="D195" s="98"/>
      <c r="E195" s="99">
        <f>SUM(E185:E194)</f>
        <v>7898</v>
      </c>
    </row>
    <row r="196" spans="1:5" ht="16.2" thickBot="1" x14ac:dyDescent="0.35">
      <c r="A196" s="12" t="s">
        <v>108</v>
      </c>
      <c r="B196" s="4"/>
      <c r="C196" s="71"/>
      <c r="D196" s="71"/>
      <c r="E196" s="66">
        <f>E182-E195</f>
        <v>-1898</v>
      </c>
    </row>
    <row r="197" spans="1:5" ht="16.2" thickBot="1" x14ac:dyDescent="0.35">
      <c r="A197" s="72" t="s">
        <v>32</v>
      </c>
      <c r="B197" s="73"/>
      <c r="C197" s="74"/>
      <c r="D197" s="74"/>
      <c r="E197" s="75">
        <f>E196/E182</f>
        <v>-0.31633333333333336</v>
      </c>
    </row>
    <row r="198" spans="1:5" ht="16.2" thickBot="1" x14ac:dyDescent="0.35">
      <c r="A198" s="12" t="s">
        <v>33</v>
      </c>
      <c r="B198" s="4"/>
      <c r="C198" s="71"/>
      <c r="D198" s="71"/>
      <c r="E198" s="66">
        <f>E195/C181</f>
        <v>39.49</v>
      </c>
    </row>
    <row r="199" spans="1:5" ht="16.2" thickBot="1" x14ac:dyDescent="0.35">
      <c r="A199" s="12" t="s">
        <v>34</v>
      </c>
      <c r="B199" s="4"/>
      <c r="C199" s="71"/>
      <c r="D199" s="71"/>
      <c r="E199" s="66">
        <f>E195/D181</f>
        <v>263.26666666666665</v>
      </c>
    </row>
    <row r="202" spans="1:5" ht="15.6" x14ac:dyDescent="0.3">
      <c r="A202" s="60" t="s">
        <v>239</v>
      </c>
    </row>
    <row r="203" spans="1:5" ht="15.6" x14ac:dyDescent="0.3">
      <c r="A203" s="85" t="s">
        <v>255</v>
      </c>
    </row>
  </sheetData>
  <customSheetViews>
    <customSheetView guid="{623337C4-BABD-4861-8F7D-AA235C374A39}" scale="180" topLeftCell="A209">
      <selection activeCell="D193" sqref="D193"/>
      <pageMargins left="0.7" right="0.7" top="0.75" bottom="0.75" header="0.3" footer="0.3"/>
    </customSheetView>
    <customSheetView guid="{4805FA27-DD13-4B96-AD8C-BEE35DEF0549}" scale="180" topLeftCell="A196">
      <selection activeCell="A227" sqref="A227"/>
      <pageMargins left="0.7" right="0.7" top="0.75" bottom="0.75" header="0.3" footer="0.3"/>
    </customSheetView>
    <customSheetView guid="{A1B99418-322A-4279-AAD4-96230D007AA0}" scale="180" topLeftCell="A23">
      <selection sqref="A1:E1"/>
      <pageMargins left="0.7" right="0.7" top="0.75" bottom="0.75" header="0.3" footer="0.3"/>
    </customSheetView>
  </customSheetViews>
  <mergeCells count="5">
    <mergeCell ref="A1:E1"/>
    <mergeCell ref="A27:E27"/>
    <mergeCell ref="A51:E51"/>
    <mergeCell ref="A76:E76"/>
    <mergeCell ref="A98:E98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65" zoomScale="94" zoomScaleNormal="94" workbookViewId="0">
      <selection activeCell="C78" sqref="C78"/>
    </sheetView>
  </sheetViews>
  <sheetFormatPr defaultRowHeight="14.4" x14ac:dyDescent="0.3"/>
  <cols>
    <col min="1" max="1" width="26.33203125" customWidth="1"/>
    <col min="3" max="3" width="8.88671875" style="116"/>
  </cols>
  <sheetData>
    <row r="1" spans="1:4" x14ac:dyDescent="0.3">
      <c r="A1" t="s">
        <v>0</v>
      </c>
      <c r="B1" t="s">
        <v>1</v>
      </c>
      <c r="C1" s="116" t="s">
        <v>116</v>
      </c>
    </row>
    <row r="2" spans="1:4" x14ac:dyDescent="0.3">
      <c r="A2" s="84" t="s">
        <v>79</v>
      </c>
      <c r="B2" s="84" t="s">
        <v>80</v>
      </c>
      <c r="C2" s="118">
        <v>1800</v>
      </c>
      <c r="D2" s="84"/>
    </row>
    <row r="3" spans="1:4" x14ac:dyDescent="0.3">
      <c r="A3" s="84" t="s">
        <v>12</v>
      </c>
      <c r="B3" s="84" t="s">
        <v>195</v>
      </c>
      <c r="C3" s="118">
        <v>20</v>
      </c>
    </row>
    <row r="4" spans="1:4" x14ac:dyDescent="0.3">
      <c r="A4" s="84" t="s">
        <v>12</v>
      </c>
      <c r="B4" s="84" t="s">
        <v>70</v>
      </c>
      <c r="C4" s="118">
        <v>27</v>
      </c>
    </row>
    <row r="5" spans="1:4" x14ac:dyDescent="0.3">
      <c r="A5" s="84" t="s">
        <v>12</v>
      </c>
      <c r="B5" s="84" t="s">
        <v>221</v>
      </c>
      <c r="C5" s="118">
        <v>645</v>
      </c>
    </row>
    <row r="6" spans="1:4" x14ac:dyDescent="0.3">
      <c r="A6" s="84" t="s">
        <v>12</v>
      </c>
      <c r="B6" s="84" t="s">
        <v>68</v>
      </c>
      <c r="C6" s="118">
        <v>170</v>
      </c>
    </row>
    <row r="7" spans="1:4" x14ac:dyDescent="0.3">
      <c r="A7" s="84" t="s">
        <v>12</v>
      </c>
      <c r="B7" s="84" t="s">
        <v>15</v>
      </c>
      <c r="C7" s="118">
        <v>65</v>
      </c>
    </row>
    <row r="8" spans="1:4" s="101" customFormat="1" x14ac:dyDescent="0.3">
      <c r="A8" s="84" t="s">
        <v>175</v>
      </c>
      <c r="B8" s="84" t="s">
        <v>81</v>
      </c>
      <c r="C8" s="118">
        <v>13</v>
      </c>
    </row>
    <row r="9" spans="1:4" s="84" customFormat="1" x14ac:dyDescent="0.3">
      <c r="A9" s="84" t="s">
        <v>52</v>
      </c>
      <c r="B9" s="84" t="s">
        <v>84</v>
      </c>
      <c r="C9" s="118">
        <v>49</v>
      </c>
    </row>
    <row r="10" spans="1:4" x14ac:dyDescent="0.3">
      <c r="A10" s="84" t="s">
        <v>52</v>
      </c>
      <c r="B10" s="84" t="s">
        <v>44</v>
      </c>
      <c r="C10" s="118">
        <v>28</v>
      </c>
    </row>
    <row r="11" spans="1:4" x14ac:dyDescent="0.3">
      <c r="A11" s="84" t="s">
        <v>52</v>
      </c>
      <c r="B11" s="84" t="s">
        <v>74</v>
      </c>
      <c r="C11" s="118">
        <v>73</v>
      </c>
    </row>
    <row r="12" spans="1:4" x14ac:dyDescent="0.3">
      <c r="A12" s="84" t="s">
        <v>52</v>
      </c>
      <c r="B12" s="84" t="s">
        <v>11</v>
      </c>
      <c r="C12" s="118">
        <v>110</v>
      </c>
    </row>
    <row r="13" spans="1:4" x14ac:dyDescent="0.3">
      <c r="A13" s="84" t="s">
        <v>52</v>
      </c>
      <c r="B13" s="84" t="s">
        <v>240</v>
      </c>
      <c r="C13" s="118">
        <v>220</v>
      </c>
    </row>
    <row r="14" spans="1:4" x14ac:dyDescent="0.3">
      <c r="A14" s="84" t="s">
        <v>52</v>
      </c>
      <c r="B14" s="84" t="s">
        <v>36</v>
      </c>
      <c r="C14" s="118">
        <v>180</v>
      </c>
    </row>
    <row r="15" spans="1:4" x14ac:dyDescent="0.3">
      <c r="A15" s="84" t="s">
        <v>21</v>
      </c>
      <c r="B15" s="84" t="s">
        <v>44</v>
      </c>
      <c r="C15" s="118">
        <v>13</v>
      </c>
    </row>
    <row r="16" spans="1:4" x14ac:dyDescent="0.3">
      <c r="A16" s="84" t="s">
        <v>21</v>
      </c>
      <c r="B16" s="84" t="s">
        <v>81</v>
      </c>
      <c r="C16" s="118">
        <v>8</v>
      </c>
    </row>
    <row r="17" spans="1:3" x14ac:dyDescent="0.3">
      <c r="A17" s="84" t="s">
        <v>14</v>
      </c>
      <c r="B17" s="84" t="s">
        <v>15</v>
      </c>
      <c r="C17" s="118">
        <v>23</v>
      </c>
    </row>
    <row r="18" spans="1:3" x14ac:dyDescent="0.3">
      <c r="A18" s="84" t="s">
        <v>14</v>
      </c>
      <c r="B18" s="84" t="s">
        <v>68</v>
      </c>
      <c r="C18" s="118">
        <v>40</v>
      </c>
    </row>
    <row r="19" spans="1:3" x14ac:dyDescent="0.3">
      <c r="A19" s="84" t="s">
        <v>181</v>
      </c>
      <c r="B19" s="84" t="s">
        <v>44</v>
      </c>
      <c r="C19" s="118">
        <v>40</v>
      </c>
    </row>
    <row r="20" spans="1:3" x14ac:dyDescent="0.3">
      <c r="A20" s="84" t="s">
        <v>181</v>
      </c>
      <c r="B20" s="84" t="s">
        <v>123</v>
      </c>
      <c r="C20" s="118">
        <v>10</v>
      </c>
    </row>
    <row r="21" spans="1:3" x14ac:dyDescent="0.3">
      <c r="A21" s="84" t="s">
        <v>117</v>
      </c>
      <c r="B21" s="84" t="s">
        <v>87</v>
      </c>
      <c r="C21" s="118">
        <v>25</v>
      </c>
    </row>
    <row r="22" spans="1:3" x14ac:dyDescent="0.3">
      <c r="A22" s="84" t="s">
        <v>178</v>
      </c>
      <c r="B22" s="84" t="s">
        <v>250</v>
      </c>
      <c r="C22" s="118">
        <v>225</v>
      </c>
    </row>
    <row r="23" spans="1:3" x14ac:dyDescent="0.3">
      <c r="A23" s="84" t="s">
        <v>178</v>
      </c>
      <c r="B23" s="84" t="s">
        <v>44</v>
      </c>
      <c r="C23" s="118">
        <v>25</v>
      </c>
    </row>
    <row r="24" spans="1:3" x14ac:dyDescent="0.3">
      <c r="A24" s="84" t="s">
        <v>118</v>
      </c>
      <c r="B24" s="84" t="s">
        <v>44</v>
      </c>
      <c r="C24" s="118">
        <v>17</v>
      </c>
    </row>
    <row r="25" spans="1:3" x14ac:dyDescent="0.3">
      <c r="A25" s="84" t="s">
        <v>118</v>
      </c>
      <c r="B25" s="84" t="s">
        <v>41</v>
      </c>
      <c r="C25" s="118">
        <v>63</v>
      </c>
    </row>
    <row r="26" spans="1:3" x14ac:dyDescent="0.3">
      <c r="A26" s="84" t="s">
        <v>118</v>
      </c>
      <c r="B26" s="84" t="s">
        <v>36</v>
      </c>
      <c r="C26" s="118">
        <v>85</v>
      </c>
    </row>
    <row r="27" spans="1:3" x14ac:dyDescent="0.3">
      <c r="A27" s="84" t="s">
        <v>119</v>
      </c>
      <c r="B27" s="84" t="s">
        <v>44</v>
      </c>
      <c r="C27" s="118">
        <v>42</v>
      </c>
    </row>
    <row r="28" spans="1:3" x14ac:dyDescent="0.3">
      <c r="A28" s="84" t="s">
        <v>119</v>
      </c>
      <c r="B28" s="84" t="s">
        <v>11</v>
      </c>
      <c r="C28" s="118">
        <v>90</v>
      </c>
    </row>
    <row r="29" spans="1:3" x14ac:dyDescent="0.3">
      <c r="A29" s="84" t="s">
        <v>71</v>
      </c>
      <c r="B29" s="84" t="s">
        <v>44</v>
      </c>
      <c r="C29" s="118">
        <v>20</v>
      </c>
    </row>
    <row r="30" spans="1:3" x14ac:dyDescent="0.3">
      <c r="A30" s="84" t="s">
        <v>71</v>
      </c>
      <c r="B30" s="84" t="s">
        <v>11</v>
      </c>
      <c r="C30" s="118">
        <v>40</v>
      </c>
    </row>
    <row r="31" spans="1:3" x14ac:dyDescent="0.3">
      <c r="A31" s="84" t="s">
        <v>71</v>
      </c>
      <c r="B31" s="84" t="s">
        <v>36</v>
      </c>
      <c r="C31" s="118">
        <v>85</v>
      </c>
    </row>
    <row r="32" spans="1:3" x14ac:dyDescent="0.3">
      <c r="A32" s="84" t="s">
        <v>64</v>
      </c>
      <c r="B32" s="84" t="s">
        <v>248</v>
      </c>
      <c r="C32" s="118">
        <v>168</v>
      </c>
    </row>
    <row r="33" spans="1:4" x14ac:dyDescent="0.3">
      <c r="A33" s="84" t="s">
        <v>64</v>
      </c>
      <c r="B33" s="84" t="s">
        <v>65</v>
      </c>
      <c r="C33" s="118">
        <v>22</v>
      </c>
    </row>
    <row r="34" spans="1:4" x14ac:dyDescent="0.3">
      <c r="A34" s="84" t="s">
        <v>120</v>
      </c>
      <c r="B34" s="84" t="s">
        <v>44</v>
      </c>
      <c r="C34" s="118">
        <v>22</v>
      </c>
    </row>
    <row r="35" spans="1:4" x14ac:dyDescent="0.3">
      <c r="A35" s="84" t="s">
        <v>120</v>
      </c>
      <c r="B35" s="84" t="s">
        <v>206</v>
      </c>
      <c r="C35" s="118">
        <v>199.99</v>
      </c>
    </row>
    <row r="36" spans="1:4" x14ac:dyDescent="0.3">
      <c r="A36" s="84" t="s">
        <v>121</v>
      </c>
      <c r="B36" s="84" t="s">
        <v>44</v>
      </c>
      <c r="C36" s="118">
        <v>23</v>
      </c>
    </row>
    <row r="37" spans="1:4" x14ac:dyDescent="0.3">
      <c r="A37" s="84" t="s">
        <v>121</v>
      </c>
      <c r="B37" s="84" t="s">
        <v>45</v>
      </c>
      <c r="C37" s="118">
        <v>45</v>
      </c>
    </row>
    <row r="38" spans="1:4" x14ac:dyDescent="0.3">
      <c r="A38" s="84" t="s">
        <v>121</v>
      </c>
      <c r="B38" s="84" t="s">
        <v>36</v>
      </c>
      <c r="C38" s="118">
        <v>189.99</v>
      </c>
      <c r="D38" s="84"/>
    </row>
    <row r="39" spans="1:4" x14ac:dyDescent="0.3">
      <c r="A39" s="84" t="s">
        <v>122</v>
      </c>
      <c r="B39" s="84" t="s">
        <v>36</v>
      </c>
      <c r="C39" s="118">
        <v>150</v>
      </c>
    </row>
    <row r="40" spans="1:4" x14ac:dyDescent="0.3">
      <c r="A40" s="84" t="s">
        <v>92</v>
      </c>
      <c r="B40" s="84" t="s">
        <v>123</v>
      </c>
      <c r="C40" s="118">
        <v>12</v>
      </c>
    </row>
    <row r="41" spans="1:4" x14ac:dyDescent="0.3">
      <c r="A41" s="84" t="s">
        <v>92</v>
      </c>
      <c r="B41" s="84" t="s">
        <v>231</v>
      </c>
      <c r="C41" s="118">
        <v>2</v>
      </c>
    </row>
    <row r="42" spans="1:4" x14ac:dyDescent="0.3">
      <c r="A42" s="84" t="s">
        <v>43</v>
      </c>
      <c r="B42" s="84" t="s">
        <v>44</v>
      </c>
      <c r="C42" s="118">
        <v>62</v>
      </c>
    </row>
    <row r="43" spans="1:4" x14ac:dyDescent="0.3">
      <c r="A43" s="84" t="s">
        <v>43</v>
      </c>
      <c r="B43" s="84" t="s">
        <v>81</v>
      </c>
      <c r="C43" s="118">
        <v>30</v>
      </c>
    </row>
    <row r="44" spans="1:4" x14ac:dyDescent="0.3">
      <c r="A44" s="84" t="s">
        <v>43</v>
      </c>
      <c r="B44" s="84" t="s">
        <v>47</v>
      </c>
      <c r="C44" s="118">
        <v>18</v>
      </c>
    </row>
    <row r="45" spans="1:4" x14ac:dyDescent="0.3">
      <c r="A45" s="84" t="s">
        <v>89</v>
      </c>
      <c r="B45" s="84" t="s">
        <v>44</v>
      </c>
      <c r="C45" s="118">
        <v>45</v>
      </c>
    </row>
    <row r="46" spans="1:4" x14ac:dyDescent="0.3">
      <c r="A46" s="84" t="s">
        <v>89</v>
      </c>
      <c r="B46" s="84" t="s">
        <v>81</v>
      </c>
      <c r="C46" s="118">
        <v>25</v>
      </c>
    </row>
    <row r="47" spans="1:4" x14ac:dyDescent="0.3">
      <c r="A47" s="84" t="s">
        <v>179</v>
      </c>
      <c r="B47" s="84" t="s">
        <v>44</v>
      </c>
      <c r="C47" s="118">
        <v>60</v>
      </c>
    </row>
    <row r="48" spans="1:4" x14ac:dyDescent="0.3">
      <c r="A48" s="84" t="s">
        <v>148</v>
      </c>
      <c r="B48" s="84" t="s">
        <v>62</v>
      </c>
      <c r="C48" s="118">
        <v>72.989999999999995</v>
      </c>
    </row>
    <row r="49" spans="1:3" x14ac:dyDescent="0.3">
      <c r="A49" s="84" t="s">
        <v>180</v>
      </c>
      <c r="B49" s="84" t="s">
        <v>95</v>
      </c>
      <c r="C49" s="118">
        <v>14</v>
      </c>
    </row>
    <row r="50" spans="1:3" x14ac:dyDescent="0.3">
      <c r="A50" s="84" t="s">
        <v>176</v>
      </c>
      <c r="B50" s="84" t="s">
        <v>81</v>
      </c>
      <c r="C50" s="118">
        <v>32</v>
      </c>
    </row>
    <row r="51" spans="1:3" x14ac:dyDescent="0.3">
      <c r="A51" s="84" t="s">
        <v>124</v>
      </c>
      <c r="B51" s="84" t="s">
        <v>125</v>
      </c>
      <c r="C51" s="118">
        <v>75</v>
      </c>
    </row>
    <row r="52" spans="1:3" s="101" customFormat="1" x14ac:dyDescent="0.3">
      <c r="A52" s="84" t="s">
        <v>60</v>
      </c>
      <c r="B52" s="84" t="s">
        <v>13</v>
      </c>
      <c r="C52" s="118">
        <v>60</v>
      </c>
    </row>
    <row r="53" spans="1:3" s="101" customFormat="1" x14ac:dyDescent="0.3">
      <c r="A53" s="84" t="s">
        <v>60</v>
      </c>
      <c r="B53" s="84" t="s">
        <v>133</v>
      </c>
      <c r="C53" s="118">
        <v>30</v>
      </c>
    </row>
    <row r="54" spans="1:3" s="101" customFormat="1" x14ac:dyDescent="0.3">
      <c r="A54" s="84" t="s">
        <v>60</v>
      </c>
      <c r="B54" s="84" t="s">
        <v>95</v>
      </c>
      <c r="C54" s="118">
        <v>12</v>
      </c>
    </row>
    <row r="55" spans="1:3" x14ac:dyDescent="0.3">
      <c r="A55" s="84" t="s">
        <v>77</v>
      </c>
      <c r="B55" s="84" t="s">
        <v>126</v>
      </c>
      <c r="C55" s="118">
        <v>22</v>
      </c>
    </row>
    <row r="56" spans="1:3" s="84" customFormat="1" x14ac:dyDescent="0.3">
      <c r="A56" s="84" t="s">
        <v>232</v>
      </c>
      <c r="B56" s="84" t="s">
        <v>230</v>
      </c>
      <c r="C56" s="118">
        <v>25</v>
      </c>
    </row>
    <row r="57" spans="1:3" x14ac:dyDescent="0.3">
      <c r="A57" s="84" t="s">
        <v>57</v>
      </c>
      <c r="B57" s="84" t="s">
        <v>15</v>
      </c>
      <c r="C57" s="118">
        <v>32</v>
      </c>
    </row>
    <row r="58" spans="1:3" x14ac:dyDescent="0.3">
      <c r="A58" s="84" t="s">
        <v>56</v>
      </c>
      <c r="B58" s="84" t="s">
        <v>177</v>
      </c>
      <c r="C58" s="118">
        <v>3</v>
      </c>
    </row>
    <row r="59" spans="1:3" x14ac:dyDescent="0.3">
      <c r="A59" s="84" t="s">
        <v>46</v>
      </c>
      <c r="B59" s="84" t="s">
        <v>22</v>
      </c>
      <c r="C59" s="118">
        <v>6</v>
      </c>
    </row>
    <row r="60" spans="1:3" x14ac:dyDescent="0.3">
      <c r="A60" s="84" t="s">
        <v>38</v>
      </c>
      <c r="B60" s="84" t="s">
        <v>13</v>
      </c>
      <c r="C60" s="118">
        <v>22</v>
      </c>
    </row>
    <row r="61" spans="1:3" x14ac:dyDescent="0.3">
      <c r="A61" s="84" t="s">
        <v>38</v>
      </c>
      <c r="B61" s="84" t="s">
        <v>15</v>
      </c>
      <c r="C61" s="118">
        <v>70</v>
      </c>
    </row>
    <row r="62" spans="1:3" x14ac:dyDescent="0.3">
      <c r="A62" s="84" t="s">
        <v>18</v>
      </c>
      <c r="B62" s="84" t="s">
        <v>44</v>
      </c>
      <c r="C62" s="118">
        <v>110</v>
      </c>
    </row>
    <row r="63" spans="1:3" s="101" customFormat="1" x14ac:dyDescent="0.3">
      <c r="A63" s="84" t="s">
        <v>18</v>
      </c>
      <c r="B63" s="84" t="s">
        <v>191</v>
      </c>
      <c r="C63" s="118">
        <v>7</v>
      </c>
    </row>
    <row r="64" spans="1:3" s="101" customFormat="1" x14ac:dyDescent="0.3">
      <c r="A64" s="84" t="s">
        <v>127</v>
      </c>
      <c r="B64" s="84" t="s">
        <v>191</v>
      </c>
      <c r="C64" s="118">
        <v>5</v>
      </c>
    </row>
    <row r="65" spans="1:4" x14ac:dyDescent="0.3">
      <c r="A65" s="84" t="s">
        <v>40</v>
      </c>
      <c r="B65" s="84" t="s">
        <v>41</v>
      </c>
      <c r="C65" s="118">
        <v>55</v>
      </c>
    </row>
    <row r="66" spans="1:4" s="84" customFormat="1" x14ac:dyDescent="0.3">
      <c r="A66" s="84" t="s">
        <v>128</v>
      </c>
      <c r="B66" s="84" t="s">
        <v>11</v>
      </c>
      <c r="C66" s="118">
        <v>80</v>
      </c>
      <c r="D66" s="101"/>
    </row>
    <row r="67" spans="1:4" s="84" customFormat="1" x14ac:dyDescent="0.3">
      <c r="A67" s="84" t="s">
        <v>128</v>
      </c>
      <c r="B67" s="84" t="s">
        <v>84</v>
      </c>
      <c r="C67" s="118">
        <v>38</v>
      </c>
      <c r="D67" s="101"/>
    </row>
    <row r="68" spans="1:4" x14ac:dyDescent="0.3">
      <c r="A68" s="84" t="s">
        <v>193</v>
      </c>
      <c r="B68" s="84" t="s">
        <v>39</v>
      </c>
      <c r="C68" s="118">
        <v>13</v>
      </c>
    </row>
    <row r="69" spans="1:4" x14ac:dyDescent="0.3">
      <c r="A69" s="84" t="s">
        <v>194</v>
      </c>
      <c r="B69" s="84" t="s">
        <v>20</v>
      </c>
      <c r="C69" s="118">
        <v>8</v>
      </c>
    </row>
    <row r="70" spans="1:4" x14ac:dyDescent="0.3">
      <c r="A70" s="84" t="s">
        <v>193</v>
      </c>
      <c r="B70" s="84" t="s">
        <v>195</v>
      </c>
      <c r="C70" s="118">
        <v>14</v>
      </c>
    </row>
    <row r="71" spans="1:4" x14ac:dyDescent="0.3">
      <c r="A71" s="84" t="s">
        <v>193</v>
      </c>
      <c r="B71" s="84" t="s">
        <v>70</v>
      </c>
      <c r="C71" s="118">
        <v>23</v>
      </c>
    </row>
    <row r="72" spans="1:4" x14ac:dyDescent="0.3">
      <c r="A72" s="84" t="s">
        <v>145</v>
      </c>
      <c r="B72" s="84" t="s">
        <v>146</v>
      </c>
      <c r="C72" s="118">
        <v>3</v>
      </c>
      <c r="D72" s="84"/>
    </row>
    <row r="73" spans="1:4" x14ac:dyDescent="0.3">
      <c r="A73" s="84" t="s">
        <v>25</v>
      </c>
      <c r="B73" s="84"/>
      <c r="C73" s="118">
        <v>0.6</v>
      </c>
      <c r="D73" s="84"/>
    </row>
    <row r="74" spans="1:4" x14ac:dyDescent="0.3">
      <c r="A74" s="84" t="s">
        <v>27</v>
      </c>
      <c r="B74" s="84"/>
      <c r="C74" s="118">
        <v>15</v>
      </c>
      <c r="D74" s="84"/>
    </row>
    <row r="75" spans="1:4" x14ac:dyDescent="0.3">
      <c r="A75" s="84" t="s">
        <v>29</v>
      </c>
      <c r="B75" s="84" t="s">
        <v>30</v>
      </c>
      <c r="C75" s="118">
        <v>85</v>
      </c>
      <c r="D75" s="84"/>
    </row>
    <row r="76" spans="1:4" x14ac:dyDescent="0.3">
      <c r="A76" s="84" t="s">
        <v>151</v>
      </c>
      <c r="B76" s="84" t="s">
        <v>197</v>
      </c>
      <c r="C76" s="118">
        <v>2.5</v>
      </c>
    </row>
    <row r="77" spans="1:4" x14ac:dyDescent="0.3">
      <c r="A77" s="84" t="s">
        <v>203</v>
      </c>
      <c r="B77" s="84" t="s">
        <v>198</v>
      </c>
      <c r="C77" s="118">
        <v>48</v>
      </c>
    </row>
    <row r="78" spans="1:4" x14ac:dyDescent="0.3">
      <c r="A78" s="84" t="s">
        <v>264</v>
      </c>
      <c r="B78" s="84" t="s">
        <v>204</v>
      </c>
      <c r="C78" s="118">
        <v>150</v>
      </c>
    </row>
    <row r="79" spans="1:4" x14ac:dyDescent="0.3">
      <c r="A79" s="84" t="s">
        <v>203</v>
      </c>
      <c r="B79" s="84" t="s">
        <v>205</v>
      </c>
      <c r="C79" s="118">
        <v>38</v>
      </c>
    </row>
    <row r="80" spans="1:4" x14ac:dyDescent="0.3">
      <c r="A80" s="84" t="s">
        <v>203</v>
      </c>
      <c r="B80" s="84" t="s">
        <v>243</v>
      </c>
      <c r="C80" s="118">
        <v>140</v>
      </c>
    </row>
    <row r="81" spans="1:3" x14ac:dyDescent="0.3">
      <c r="A81" s="84" t="s">
        <v>226</v>
      </c>
      <c r="B81" s="84"/>
      <c r="C81" s="118">
        <v>22</v>
      </c>
    </row>
    <row r="82" spans="1:3" x14ac:dyDescent="0.3">
      <c r="A82" s="84" t="s">
        <v>224</v>
      </c>
      <c r="B82" s="84" t="s">
        <v>195</v>
      </c>
      <c r="C82" s="118">
        <v>16</v>
      </c>
    </row>
    <row r="83" spans="1:3" x14ac:dyDescent="0.3">
      <c r="A83" s="84" t="s">
        <v>225</v>
      </c>
      <c r="B83" s="84"/>
      <c r="C83" s="118">
        <v>12</v>
      </c>
    </row>
    <row r="84" spans="1:3" x14ac:dyDescent="0.3">
      <c r="A84" s="84" t="s">
        <v>237</v>
      </c>
      <c r="B84" s="84" t="s">
        <v>236</v>
      </c>
      <c r="C84" s="118">
        <v>3</v>
      </c>
    </row>
    <row r="87" spans="1:3" x14ac:dyDescent="0.3">
      <c r="A87" s="77" t="s">
        <v>129</v>
      </c>
      <c r="B87" t="s">
        <v>1</v>
      </c>
      <c r="C87" s="116" t="s">
        <v>137</v>
      </c>
    </row>
    <row r="88" spans="1:3" x14ac:dyDescent="0.3">
      <c r="A88" s="84" t="s">
        <v>172</v>
      </c>
      <c r="B88" s="84" t="s">
        <v>44</v>
      </c>
      <c r="C88" s="118">
        <v>45</v>
      </c>
    </row>
    <row r="89" spans="1:3" x14ac:dyDescent="0.3">
      <c r="A89" s="84" t="s">
        <v>130</v>
      </c>
      <c r="B89" s="84" t="s">
        <v>126</v>
      </c>
      <c r="C89" s="118">
        <v>50</v>
      </c>
    </row>
    <row r="90" spans="1:3" x14ac:dyDescent="0.3">
      <c r="A90" s="84" t="s">
        <v>208</v>
      </c>
      <c r="B90" s="84" t="s">
        <v>22</v>
      </c>
      <c r="C90" s="118">
        <v>10</v>
      </c>
    </row>
    <row r="91" spans="1:3" x14ac:dyDescent="0.3">
      <c r="A91" s="84" t="s">
        <v>132</v>
      </c>
      <c r="B91" s="84" t="s">
        <v>133</v>
      </c>
      <c r="C91" s="118">
        <v>48</v>
      </c>
    </row>
    <row r="92" spans="1:3" x14ac:dyDescent="0.3">
      <c r="A92" s="84" t="s">
        <v>132</v>
      </c>
      <c r="B92" s="84" t="s">
        <v>39</v>
      </c>
      <c r="C92" s="118">
        <v>100</v>
      </c>
    </row>
    <row r="93" spans="1:3" s="101" customFormat="1" x14ac:dyDescent="0.3">
      <c r="A93" s="84" t="s">
        <v>182</v>
      </c>
      <c r="B93" s="84" t="s">
        <v>126</v>
      </c>
      <c r="C93" s="118">
        <v>50</v>
      </c>
    </row>
    <row r="94" spans="1:3" x14ac:dyDescent="0.3">
      <c r="A94" s="84" t="s">
        <v>134</v>
      </c>
      <c r="B94" s="84" t="s">
        <v>44</v>
      </c>
      <c r="C94" s="118">
        <v>35</v>
      </c>
    </row>
    <row r="95" spans="1:3" x14ac:dyDescent="0.3">
      <c r="A95" s="84" t="s">
        <v>135</v>
      </c>
      <c r="B95" s="84" t="s">
        <v>133</v>
      </c>
      <c r="C95" s="118">
        <v>60</v>
      </c>
    </row>
    <row r="96" spans="1:3" x14ac:dyDescent="0.3">
      <c r="A96" s="84" t="s">
        <v>135</v>
      </c>
      <c r="B96" s="84" t="s">
        <v>39</v>
      </c>
      <c r="C96" s="118">
        <v>120</v>
      </c>
    </row>
    <row r="97" spans="1:3" x14ac:dyDescent="0.3">
      <c r="A97" s="84" t="s">
        <v>136</v>
      </c>
      <c r="B97" s="84" t="s">
        <v>126</v>
      </c>
      <c r="C97" s="118">
        <v>70</v>
      </c>
    </row>
    <row r="98" spans="1:3" s="101" customFormat="1" x14ac:dyDescent="0.3">
      <c r="A98" s="84" t="s">
        <v>138</v>
      </c>
      <c r="B98" s="84" t="s">
        <v>44</v>
      </c>
      <c r="C98" s="118">
        <v>15</v>
      </c>
    </row>
    <row r="99" spans="1:3" s="101" customFormat="1" x14ac:dyDescent="0.3">
      <c r="A99" s="84" t="s">
        <v>139</v>
      </c>
      <c r="B99" s="84" t="s">
        <v>126</v>
      </c>
      <c r="C99" s="118">
        <v>65</v>
      </c>
    </row>
    <row r="100" spans="1:3" x14ac:dyDescent="0.3">
      <c r="A100" s="84" t="s">
        <v>140</v>
      </c>
      <c r="B100" s="84" t="s">
        <v>133</v>
      </c>
      <c r="C100" s="118">
        <v>60</v>
      </c>
    </row>
    <row r="101" spans="1:3" x14ac:dyDescent="0.3">
      <c r="A101" s="84" t="s">
        <v>140</v>
      </c>
      <c r="B101" s="84" t="s">
        <v>39</v>
      </c>
      <c r="C101" s="118">
        <v>120</v>
      </c>
    </row>
    <row r="102" spans="1:3" x14ac:dyDescent="0.3">
      <c r="A102" s="84" t="s">
        <v>141</v>
      </c>
      <c r="B102" s="84" t="s">
        <v>126</v>
      </c>
      <c r="C102" s="118">
        <v>20</v>
      </c>
    </row>
    <row r="103" spans="1:3" s="84" customFormat="1" x14ac:dyDescent="0.3">
      <c r="A103" s="84" t="s">
        <v>142</v>
      </c>
      <c r="B103" s="84" t="s">
        <v>44</v>
      </c>
      <c r="C103" s="118">
        <v>100</v>
      </c>
    </row>
    <row r="104" spans="1:3" s="101" customFormat="1" x14ac:dyDescent="0.3">
      <c r="A104" s="84" t="s">
        <v>210</v>
      </c>
      <c r="B104" s="84" t="s">
        <v>70</v>
      </c>
      <c r="C104" s="118">
        <v>6</v>
      </c>
    </row>
    <row r="105" spans="1:3" s="84" customFormat="1" x14ac:dyDescent="0.3">
      <c r="A105" s="84" t="s">
        <v>144</v>
      </c>
      <c r="B105" s="84" t="s">
        <v>126</v>
      </c>
      <c r="C105" s="118">
        <v>6</v>
      </c>
    </row>
    <row r="106" spans="1:3" s="101" customFormat="1" x14ac:dyDescent="0.3">
      <c r="A106" s="84" t="s">
        <v>183</v>
      </c>
      <c r="B106" s="84" t="s">
        <v>126</v>
      </c>
      <c r="C106" s="118">
        <v>50</v>
      </c>
    </row>
    <row r="107" spans="1:3" s="101" customFormat="1" x14ac:dyDescent="0.3">
      <c r="A107" s="84" t="s">
        <v>183</v>
      </c>
      <c r="B107" s="84" t="s">
        <v>221</v>
      </c>
      <c r="C107" s="118">
        <v>670</v>
      </c>
    </row>
    <row r="108" spans="1:3" s="101" customFormat="1" x14ac:dyDescent="0.3">
      <c r="A108" s="84" t="s">
        <v>184</v>
      </c>
      <c r="B108" s="84" t="s">
        <v>126</v>
      </c>
      <c r="C108" s="118">
        <v>25</v>
      </c>
    </row>
    <row r="109" spans="1:3" s="101" customFormat="1" x14ac:dyDescent="0.3">
      <c r="A109" s="84" t="s">
        <v>185</v>
      </c>
      <c r="B109" s="84" t="s">
        <v>44</v>
      </c>
      <c r="C109" s="118">
        <v>25</v>
      </c>
    </row>
    <row r="110" spans="1:3" x14ac:dyDescent="0.3">
      <c r="A110" s="84" t="s">
        <v>186</v>
      </c>
      <c r="B110" s="84" t="s">
        <v>133</v>
      </c>
      <c r="C110" s="118">
        <v>60</v>
      </c>
    </row>
    <row r="111" spans="1:3" x14ac:dyDescent="0.3">
      <c r="A111" s="84" t="s">
        <v>187</v>
      </c>
      <c r="B111" s="84" t="s">
        <v>44</v>
      </c>
      <c r="C111" s="118">
        <v>49</v>
      </c>
    </row>
    <row r="112" spans="1:3" x14ac:dyDescent="0.3">
      <c r="A112" s="84" t="s">
        <v>188</v>
      </c>
      <c r="B112" s="84" t="s">
        <v>81</v>
      </c>
      <c r="C112" s="118">
        <v>60</v>
      </c>
    </row>
    <row r="113" spans="1:7" x14ac:dyDescent="0.3">
      <c r="A113" s="84" t="s">
        <v>189</v>
      </c>
      <c r="B113" s="84">
        <v>1</v>
      </c>
      <c r="C113" s="118">
        <v>3</v>
      </c>
      <c r="G113" s="101"/>
    </row>
    <row r="114" spans="1:7" s="84" customFormat="1" x14ac:dyDescent="0.3">
      <c r="A114" s="84" t="s">
        <v>190</v>
      </c>
      <c r="B114" s="84" t="s">
        <v>126</v>
      </c>
      <c r="C114" s="118">
        <v>25</v>
      </c>
    </row>
    <row r="115" spans="1:7" x14ac:dyDescent="0.3">
      <c r="A115" s="84" t="s">
        <v>192</v>
      </c>
      <c r="B115" s="84" t="s">
        <v>22</v>
      </c>
      <c r="C115" s="118">
        <v>15</v>
      </c>
    </row>
    <row r="116" spans="1:7" x14ac:dyDescent="0.3">
      <c r="A116" s="84" t="s">
        <v>192</v>
      </c>
      <c r="B116" s="84" t="s">
        <v>44</v>
      </c>
      <c r="C116" s="118"/>
    </row>
    <row r="117" spans="1:7" x14ac:dyDescent="0.3">
      <c r="A117" s="84" t="s">
        <v>207</v>
      </c>
      <c r="B117" s="84" t="s">
        <v>126</v>
      </c>
      <c r="C117" s="118">
        <v>120</v>
      </c>
    </row>
    <row r="118" spans="1:7" x14ac:dyDescent="0.3">
      <c r="A118" s="84" t="s">
        <v>21</v>
      </c>
      <c r="B118" s="84" t="s">
        <v>44</v>
      </c>
      <c r="C118" s="118">
        <v>25</v>
      </c>
    </row>
    <row r="119" spans="1:7" x14ac:dyDescent="0.3">
      <c r="A119" s="84" t="s">
        <v>209</v>
      </c>
      <c r="B119" s="84">
        <v>1</v>
      </c>
      <c r="C119" s="118">
        <v>1</v>
      </c>
    </row>
    <row r="120" spans="1:7" x14ac:dyDescent="0.3">
      <c r="A120" s="84" t="s">
        <v>211</v>
      </c>
      <c r="B120" s="84" t="s">
        <v>126</v>
      </c>
      <c r="C120" s="118">
        <v>4</v>
      </c>
    </row>
  </sheetData>
  <customSheetViews>
    <customSheetView guid="{623337C4-BABD-4861-8F7D-AA235C374A39}" scale="94" topLeftCell="A65">
      <selection activeCell="C78" sqref="C78"/>
      <pageMargins left="0.7" right="0.7" top="0.75" bottom="0.75" header="0.3" footer="0.3"/>
      <pageSetup orientation="portrait" r:id="rId1"/>
    </customSheetView>
    <customSheetView guid="{4805FA27-DD13-4B96-AD8C-BEE35DEF0549}" scale="94" topLeftCell="A28">
      <selection activeCell="C7" sqref="C7"/>
      <pageMargins left="0.7" right="0.7" top="0.75" bottom="0.75" header="0.3" footer="0.3"/>
      <pageSetup orientation="portrait" r:id="rId2"/>
    </customSheetView>
    <customSheetView guid="{A1B99418-322A-4279-AAD4-96230D007AA0}" scale="94" topLeftCell="A41">
      <selection activeCell="C5" sqref="C5"/>
      <pageMargins left="0.7" right="0.7" top="0.75" bottom="0.75" header="0.3" footer="0.3"/>
      <pageSetup orientation="portrait" r:id="rId3"/>
    </customSheetView>
  </customSheetViews>
  <pageMargins left="0.7" right="0.7" top="0.75" bottom="0.75" header="0.3" footer="0.3"/>
  <pageSetup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2"/>
  <sheetViews>
    <sheetView tabSelected="1" topLeftCell="A8" zoomScale="170" zoomScaleNormal="170" workbookViewId="0">
      <selection activeCell="D21" sqref="D21"/>
    </sheetView>
  </sheetViews>
  <sheetFormatPr defaultRowHeight="14.4" x14ac:dyDescent="0.3"/>
  <cols>
    <col min="1" max="1" width="28.5546875" customWidth="1"/>
    <col min="2" max="2" width="16.109375" customWidth="1"/>
    <col min="3" max="3" width="14.6640625" customWidth="1"/>
    <col min="4" max="4" width="15.109375" customWidth="1"/>
    <col min="5" max="5" width="34.44140625" customWidth="1"/>
  </cols>
  <sheetData>
    <row r="1" spans="1:5" ht="16.2" thickBot="1" x14ac:dyDescent="0.35">
      <c r="A1" s="158" t="s">
        <v>113</v>
      </c>
      <c r="B1" s="159"/>
      <c r="C1" s="159"/>
      <c r="D1" s="159"/>
      <c r="E1" s="160"/>
    </row>
    <row r="2" spans="1:5" ht="16.2" thickBot="1" x14ac:dyDescent="0.35">
      <c r="A2" s="1" t="s">
        <v>0</v>
      </c>
      <c r="B2" s="2" t="s">
        <v>1</v>
      </c>
      <c r="C2" s="13" t="s">
        <v>2</v>
      </c>
      <c r="D2" s="13" t="s">
        <v>3</v>
      </c>
      <c r="E2" s="19" t="s">
        <v>4</v>
      </c>
    </row>
    <row r="3" spans="1:5" ht="16.8" thickBot="1" x14ac:dyDescent="0.35">
      <c r="A3" s="3" t="s">
        <v>5</v>
      </c>
      <c r="B3" s="4"/>
      <c r="C3" s="14"/>
      <c r="D3" s="14"/>
      <c r="E3" s="20"/>
    </row>
    <row r="4" spans="1:5" ht="16.2" thickBot="1" x14ac:dyDescent="0.35">
      <c r="A4" s="6" t="s">
        <v>6</v>
      </c>
      <c r="B4" s="7" t="s">
        <v>196</v>
      </c>
      <c r="C4" s="14">
        <v>480</v>
      </c>
      <c r="D4" s="14">
        <v>60</v>
      </c>
      <c r="E4" s="20">
        <f>D4*C4</f>
        <v>28800</v>
      </c>
    </row>
    <row r="5" spans="1:5" ht="16.2" thickBot="1" x14ac:dyDescent="0.35">
      <c r="A5" s="8" t="s">
        <v>8</v>
      </c>
      <c r="B5" s="9"/>
      <c r="C5" s="16"/>
      <c r="D5" s="16"/>
      <c r="E5" s="19">
        <f>C4*D4</f>
        <v>28800</v>
      </c>
    </row>
    <row r="6" spans="1:5" ht="16.2" thickBot="1" x14ac:dyDescent="0.35">
      <c r="A6" s="6"/>
      <c r="B6" s="7"/>
      <c r="C6" s="14"/>
      <c r="D6" s="14"/>
      <c r="E6" s="20"/>
    </row>
    <row r="7" spans="1:5" ht="16.8" thickBot="1" x14ac:dyDescent="0.35">
      <c r="A7" s="3" t="s">
        <v>9</v>
      </c>
      <c r="B7" s="7"/>
      <c r="C7" s="15"/>
      <c r="D7" s="15"/>
      <c r="E7" s="20"/>
    </row>
    <row r="8" spans="1:5" ht="16.2" thickBot="1" x14ac:dyDescent="0.35">
      <c r="A8" s="6" t="s">
        <v>10</v>
      </c>
      <c r="B8" s="7" t="s">
        <v>256</v>
      </c>
      <c r="C8" s="15">
        <v>40</v>
      </c>
      <c r="D8" s="15">
        <f>'Price List 2024'!C66</f>
        <v>80</v>
      </c>
      <c r="E8" s="20">
        <f>C8*D8</f>
        <v>3200</v>
      </c>
    </row>
    <row r="9" spans="1:5" ht="16.2" thickBot="1" x14ac:dyDescent="0.35">
      <c r="A9" s="6" t="s">
        <v>12</v>
      </c>
      <c r="B9" s="7" t="s">
        <v>257</v>
      </c>
      <c r="C9" s="15">
        <v>4</v>
      </c>
      <c r="D9" s="15">
        <f>'Price List 2024'!C6</f>
        <v>170</v>
      </c>
      <c r="E9" s="20">
        <f t="shared" ref="E9:E21" si="0">C9*D9</f>
        <v>680</v>
      </c>
    </row>
    <row r="10" spans="1:5" ht="16.2" thickBot="1" x14ac:dyDescent="0.35">
      <c r="A10" s="6" t="s">
        <v>14</v>
      </c>
      <c r="B10" s="7" t="s">
        <v>257</v>
      </c>
      <c r="C10" s="15">
        <v>16</v>
      </c>
      <c r="D10" s="107">
        <f>'Price List 2024'!C18</f>
        <v>40</v>
      </c>
      <c r="E10" s="20">
        <f t="shared" si="0"/>
        <v>640</v>
      </c>
    </row>
    <row r="11" spans="1:5" ht="16.2" thickBot="1" x14ac:dyDescent="0.35">
      <c r="A11" s="6" t="s">
        <v>16</v>
      </c>
      <c r="B11" s="7" t="s">
        <v>41</v>
      </c>
      <c r="C11" s="15">
        <v>4</v>
      </c>
      <c r="D11" s="15">
        <f>'Price List 2024'!C25</f>
        <v>63</v>
      </c>
      <c r="E11" s="20">
        <f t="shared" si="0"/>
        <v>252</v>
      </c>
    </row>
    <row r="12" spans="1:5" ht="16.2" thickBot="1" x14ac:dyDescent="0.35">
      <c r="A12" s="6" t="s">
        <v>18</v>
      </c>
      <c r="B12" s="7" t="s">
        <v>191</v>
      </c>
      <c r="C12" s="70">
        <v>20</v>
      </c>
      <c r="D12" s="70">
        <f>'Price List 2024'!C63</f>
        <v>7</v>
      </c>
      <c r="E12" s="68">
        <f t="shared" si="0"/>
        <v>140</v>
      </c>
    </row>
    <row r="13" spans="1:5" ht="16.2" thickBot="1" x14ac:dyDescent="0.35">
      <c r="A13" s="6" t="s">
        <v>21</v>
      </c>
      <c r="B13" s="7" t="s">
        <v>81</v>
      </c>
      <c r="C13" s="15">
        <v>1</v>
      </c>
      <c r="D13" s="15">
        <f>'Price List 2024'!C16</f>
        <v>8</v>
      </c>
      <c r="E13" s="20">
        <f>C13*D13</f>
        <v>8</v>
      </c>
    </row>
    <row r="14" spans="1:5" ht="16.2" thickBot="1" x14ac:dyDescent="0.35">
      <c r="A14" s="136" t="s">
        <v>112</v>
      </c>
      <c r="B14" s="137" t="s">
        <v>84</v>
      </c>
      <c r="C14" s="107">
        <v>4</v>
      </c>
      <c r="D14" s="138">
        <f>'Price List 2024'!C9</f>
        <v>49</v>
      </c>
      <c r="E14" s="20">
        <f>C14*D14</f>
        <v>196</v>
      </c>
    </row>
    <row r="15" spans="1:5" s="84" customFormat="1" ht="16.2" thickBot="1" x14ac:dyDescent="0.35">
      <c r="A15" s="136" t="s">
        <v>148</v>
      </c>
      <c r="B15" s="137" t="s">
        <v>62</v>
      </c>
      <c r="C15" s="107">
        <v>1</v>
      </c>
      <c r="D15" s="138">
        <f>'Price List 2024'!C48</f>
        <v>72.989999999999995</v>
      </c>
      <c r="E15" s="139">
        <f>D15*C15</f>
        <v>72.989999999999995</v>
      </c>
    </row>
    <row r="16" spans="1:5" ht="16.2" thickBot="1" x14ac:dyDescent="0.35">
      <c r="A16" s="30" t="s">
        <v>193</v>
      </c>
      <c r="B16" s="31" t="s">
        <v>195</v>
      </c>
      <c r="C16" s="32">
        <v>480</v>
      </c>
      <c r="D16" s="120">
        <f>'Price List 2024'!C70</f>
        <v>14</v>
      </c>
      <c r="E16" s="33">
        <f t="shared" si="0"/>
        <v>6720</v>
      </c>
    </row>
    <row r="17" spans="1:5" ht="16.2" thickBot="1" x14ac:dyDescent="0.35">
      <c r="A17" s="30" t="s">
        <v>151</v>
      </c>
      <c r="B17" s="31" t="s">
        <v>152</v>
      </c>
      <c r="C17" s="32">
        <v>480</v>
      </c>
      <c r="D17" s="32">
        <f>'Price List 2024'!C76</f>
        <v>2.5</v>
      </c>
      <c r="E17" s="33">
        <f t="shared" si="0"/>
        <v>1200</v>
      </c>
    </row>
    <row r="18" spans="1:5" ht="16.2" thickBot="1" x14ac:dyDescent="0.35">
      <c r="A18" s="6" t="s">
        <v>23</v>
      </c>
      <c r="B18" s="7" t="s">
        <v>24</v>
      </c>
      <c r="C18" s="15">
        <v>10</v>
      </c>
      <c r="D18" s="107">
        <f>'Price List 2024'!C72</f>
        <v>3</v>
      </c>
      <c r="E18" s="20">
        <f t="shared" si="0"/>
        <v>30</v>
      </c>
    </row>
    <row r="19" spans="1:5" ht="16.2" thickBot="1" x14ac:dyDescent="0.35">
      <c r="A19" s="6" t="s">
        <v>25</v>
      </c>
      <c r="B19" s="7" t="s">
        <v>258</v>
      </c>
      <c r="C19" s="15">
        <v>50</v>
      </c>
      <c r="D19" s="15">
        <f>'Price List 2024'!C73</f>
        <v>0.6</v>
      </c>
      <c r="E19" s="20">
        <f t="shared" si="0"/>
        <v>30</v>
      </c>
    </row>
    <row r="20" spans="1:5" ht="16.2" thickBot="1" x14ac:dyDescent="0.35">
      <c r="A20" s="6" t="s">
        <v>27</v>
      </c>
      <c r="B20" s="7" t="s">
        <v>109</v>
      </c>
      <c r="C20" s="15">
        <v>1</v>
      </c>
      <c r="D20" s="15">
        <f>'Price List 2024'!C78</f>
        <v>150</v>
      </c>
      <c r="E20" s="20">
        <f t="shared" si="0"/>
        <v>150</v>
      </c>
    </row>
    <row r="21" spans="1:5" ht="16.2" thickBot="1" x14ac:dyDescent="0.35">
      <c r="A21" s="6" t="s">
        <v>29</v>
      </c>
      <c r="B21" s="7" t="s">
        <v>30</v>
      </c>
      <c r="C21" s="15">
        <v>2</v>
      </c>
      <c r="D21" s="15">
        <f>'Price List 2024'!C75</f>
        <v>85</v>
      </c>
      <c r="E21" s="20">
        <f t="shared" si="0"/>
        <v>170</v>
      </c>
    </row>
    <row r="22" spans="1:5" ht="16.2" thickBot="1" x14ac:dyDescent="0.35">
      <c r="A22" s="10" t="s">
        <v>31</v>
      </c>
      <c r="B22" s="11"/>
      <c r="C22" s="17"/>
      <c r="D22" s="17"/>
      <c r="E22" s="21">
        <f>SUM(E8:E21)</f>
        <v>13488.99</v>
      </c>
    </row>
    <row r="23" spans="1:5" ht="16.2" thickBot="1" x14ac:dyDescent="0.35">
      <c r="A23" s="12" t="s">
        <v>108</v>
      </c>
      <c r="B23" s="4"/>
      <c r="C23" s="18"/>
      <c r="D23" s="18"/>
      <c r="E23" s="22">
        <f>E5-E22</f>
        <v>15311.01</v>
      </c>
    </row>
    <row r="24" spans="1:5" ht="16.2" thickBot="1" x14ac:dyDescent="0.35">
      <c r="A24" s="72" t="s">
        <v>32</v>
      </c>
      <c r="B24" s="73"/>
      <c r="C24" s="74"/>
      <c r="D24" s="74"/>
      <c r="E24" s="75">
        <f>E23/E5</f>
        <v>0.5316322916666667</v>
      </c>
    </row>
    <row r="25" spans="1:5" ht="16.2" thickBot="1" x14ac:dyDescent="0.35">
      <c r="A25" s="12" t="s">
        <v>33</v>
      </c>
      <c r="B25" s="4"/>
      <c r="C25" s="18"/>
      <c r="D25" s="18"/>
      <c r="E25" s="22">
        <f>E22/C4</f>
        <v>28.102062499999999</v>
      </c>
    </row>
    <row r="26" spans="1:5" ht="16.2" thickBot="1" x14ac:dyDescent="0.35">
      <c r="A26" s="12" t="s">
        <v>201</v>
      </c>
      <c r="B26" s="4"/>
      <c r="C26" s="18"/>
      <c r="D26" s="18"/>
      <c r="E26" s="22">
        <f>E22/D4</f>
        <v>224.81649999999999</v>
      </c>
    </row>
    <row r="27" spans="1:5" ht="15.6" x14ac:dyDescent="0.3">
      <c r="A27" s="23"/>
      <c r="B27" s="23"/>
      <c r="C27" s="25"/>
      <c r="D27" s="25"/>
      <c r="E27" s="24"/>
    </row>
    <row r="28" spans="1:5" ht="15.6" x14ac:dyDescent="0.3">
      <c r="A28" s="76" t="s">
        <v>110</v>
      </c>
      <c r="B28" s="23"/>
      <c r="C28" s="25"/>
      <c r="D28" s="25"/>
      <c r="E28" s="24"/>
    </row>
    <row r="29" spans="1:5" ht="15.6" x14ac:dyDescent="0.3">
      <c r="A29" s="23" t="s">
        <v>111</v>
      </c>
      <c r="B29" s="23"/>
      <c r="C29" s="25"/>
      <c r="D29" s="25"/>
      <c r="E29" s="24"/>
    </row>
    <row r="30" spans="1:5" x14ac:dyDescent="0.3">
      <c r="A30" t="s">
        <v>147</v>
      </c>
    </row>
    <row r="31" spans="1:5" x14ac:dyDescent="0.3">
      <c r="A31" t="s">
        <v>150</v>
      </c>
    </row>
    <row r="32" spans="1:5" x14ac:dyDescent="0.3">
      <c r="A32" t="s">
        <v>149</v>
      </c>
    </row>
  </sheetData>
  <customSheetViews>
    <customSheetView guid="{623337C4-BABD-4861-8F7D-AA235C374A39}" scale="170" topLeftCell="A8">
      <selection activeCell="D21" sqref="D21"/>
      <pageMargins left="0.7" right="0.7" top="0.75" bottom="0.75" header="0.3" footer="0.3"/>
      <pageSetup orientation="portrait" r:id="rId1"/>
    </customSheetView>
    <customSheetView guid="{4805FA27-DD13-4B96-AD8C-BEE35DEF0549}" scale="154" topLeftCell="A16">
      <selection activeCell="A17" sqref="A17:B17"/>
      <pageMargins left="0.7" right="0.7" top="0.75" bottom="0.75" header="0.3" footer="0.3"/>
      <pageSetup orientation="portrait" r:id="rId2"/>
    </customSheetView>
    <customSheetView guid="{A1B99418-322A-4279-AAD4-96230D007AA0}" scale="99" topLeftCell="A4">
      <selection activeCell="D22" sqref="D22"/>
      <pageMargins left="0.7" right="0.7" top="0.75" bottom="0.75" header="0.3" footer="0.3"/>
      <pageSetup orientation="portrait" r:id="rId3"/>
    </customSheetView>
  </customSheetViews>
  <mergeCells count="1">
    <mergeCell ref="A1:E1"/>
  </mergeCells>
  <pageMargins left="0.7" right="0.7" top="0.75" bottom="0.75" header="0.3" footer="0.3"/>
  <pageSetup orientation="portrait"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6"/>
  <sheetViews>
    <sheetView zoomScale="160" zoomScaleNormal="160" workbookViewId="0">
      <selection activeCell="D14" sqref="D14"/>
    </sheetView>
  </sheetViews>
  <sheetFormatPr defaultRowHeight="14.4" x14ac:dyDescent="0.3"/>
  <cols>
    <col min="1" max="1" width="23.33203125" customWidth="1"/>
    <col min="2" max="2" width="12" customWidth="1"/>
    <col min="3" max="3" width="11.6640625" style="116" customWidth="1"/>
    <col min="4" max="4" width="12.88671875" customWidth="1"/>
    <col min="5" max="5" width="14.6640625" customWidth="1"/>
  </cols>
  <sheetData>
    <row r="1" spans="1:5" ht="16.2" thickBot="1" x14ac:dyDescent="0.35">
      <c r="A1" s="155" t="s">
        <v>96</v>
      </c>
      <c r="B1" s="156"/>
      <c r="C1" s="156"/>
      <c r="D1" s="156"/>
      <c r="E1" s="161"/>
    </row>
    <row r="2" spans="1:5" ht="16.2" thickBot="1" x14ac:dyDescent="0.35">
      <c r="A2" s="1" t="s">
        <v>0</v>
      </c>
      <c r="B2" s="2" t="s">
        <v>1</v>
      </c>
      <c r="C2" s="108" t="s">
        <v>2</v>
      </c>
      <c r="D2" s="13" t="s">
        <v>3</v>
      </c>
      <c r="E2" s="19" t="s">
        <v>4</v>
      </c>
    </row>
    <row r="3" spans="1:5" ht="16.8" thickBot="1" x14ac:dyDescent="0.35">
      <c r="A3" s="3" t="s">
        <v>5</v>
      </c>
      <c r="B3" s="4"/>
      <c r="C3" s="109"/>
      <c r="D3" s="14"/>
      <c r="E3" s="20"/>
    </row>
    <row r="4" spans="1:5" ht="16.2" thickBot="1" x14ac:dyDescent="0.35">
      <c r="A4" s="6" t="s">
        <v>6</v>
      </c>
      <c r="B4" s="7" t="s">
        <v>153</v>
      </c>
      <c r="C4" s="109">
        <v>1300</v>
      </c>
      <c r="D4" s="14">
        <v>3</v>
      </c>
      <c r="E4" s="20">
        <f>D4*C4</f>
        <v>3900</v>
      </c>
    </row>
    <row r="5" spans="1:5" ht="16.2" thickBot="1" x14ac:dyDescent="0.35">
      <c r="A5" s="8" t="s">
        <v>8</v>
      </c>
      <c r="B5" s="9"/>
      <c r="C5" s="110"/>
      <c r="D5" s="16"/>
      <c r="E5" s="19">
        <f>C4*D4</f>
        <v>3900</v>
      </c>
    </row>
    <row r="6" spans="1:5" ht="16.2" thickBot="1" x14ac:dyDescent="0.35">
      <c r="A6" s="6"/>
      <c r="B6" s="7"/>
      <c r="C6" s="109"/>
      <c r="D6" s="14"/>
      <c r="E6" s="20"/>
    </row>
    <row r="7" spans="1:5" ht="16.8" thickBot="1" x14ac:dyDescent="0.35">
      <c r="A7" s="3" t="s">
        <v>9</v>
      </c>
      <c r="B7" s="7"/>
      <c r="C7" s="111"/>
      <c r="D7" s="15"/>
      <c r="E7" s="20"/>
    </row>
    <row r="8" spans="1:5" ht="16.2" thickBot="1" x14ac:dyDescent="0.35">
      <c r="A8" s="6" t="s">
        <v>42</v>
      </c>
      <c r="B8" s="7" t="s">
        <v>36</v>
      </c>
      <c r="C8" s="111">
        <v>5</v>
      </c>
      <c r="D8" s="15">
        <f>'Price List 2024'!C35</f>
        <v>199.99</v>
      </c>
      <c r="E8" s="117">
        <f>C8*D8</f>
        <v>999.95</v>
      </c>
    </row>
    <row r="9" spans="1:5" ht="16.2" thickBot="1" x14ac:dyDescent="0.35">
      <c r="A9" s="6" t="s">
        <v>43</v>
      </c>
      <c r="B9" s="7" t="s">
        <v>44</v>
      </c>
      <c r="C9" s="111">
        <v>1</v>
      </c>
      <c r="D9" s="15">
        <f>'Price List 2024'!C42</f>
        <v>62</v>
      </c>
      <c r="E9" s="117">
        <f t="shared" ref="E9:E17" si="0">C9*D9</f>
        <v>62</v>
      </c>
    </row>
    <row r="10" spans="1:5" s="84" customFormat="1" ht="16.2" thickBot="1" x14ac:dyDescent="0.35">
      <c r="A10" s="136" t="s">
        <v>52</v>
      </c>
      <c r="B10" s="137" t="s">
        <v>240</v>
      </c>
      <c r="C10" s="140">
        <v>1</v>
      </c>
      <c r="D10" s="107">
        <f>'Price List 2024'!C13</f>
        <v>220</v>
      </c>
      <c r="E10" s="141">
        <f t="shared" si="0"/>
        <v>220</v>
      </c>
    </row>
    <row r="11" spans="1:5" ht="16.2" thickBot="1" x14ac:dyDescent="0.35">
      <c r="A11" s="6" t="s">
        <v>46</v>
      </c>
      <c r="B11" s="7" t="s">
        <v>22</v>
      </c>
      <c r="C11" s="111">
        <v>40</v>
      </c>
      <c r="D11" s="15">
        <f>'Price List 2024'!C59</f>
        <v>6</v>
      </c>
      <c r="E11" s="117">
        <f t="shared" si="0"/>
        <v>240</v>
      </c>
    </row>
    <row r="12" spans="1:5" ht="16.2" thickBot="1" x14ac:dyDescent="0.35">
      <c r="A12" s="6" t="s">
        <v>21</v>
      </c>
      <c r="B12" s="7" t="s">
        <v>81</v>
      </c>
      <c r="C12" s="112">
        <v>1</v>
      </c>
      <c r="D12" s="70">
        <f>'Price List 2024'!C16</f>
        <v>8</v>
      </c>
      <c r="E12" s="117">
        <f t="shared" si="0"/>
        <v>8</v>
      </c>
    </row>
    <row r="13" spans="1:5" s="84" customFormat="1" ht="16.2" thickBot="1" x14ac:dyDescent="0.35">
      <c r="A13" s="136" t="s">
        <v>200</v>
      </c>
      <c r="B13" s="137" t="s">
        <v>230</v>
      </c>
      <c r="C13" s="145">
        <v>7</v>
      </c>
      <c r="D13" s="138">
        <f>'Price List 2024'!C56</f>
        <v>25</v>
      </c>
      <c r="E13" s="146">
        <f>C13*D13</f>
        <v>175</v>
      </c>
    </row>
    <row r="14" spans="1:5" ht="16.2" thickBot="1" x14ac:dyDescent="0.35">
      <c r="A14" s="136" t="s">
        <v>23</v>
      </c>
      <c r="B14" s="137" t="s">
        <v>24</v>
      </c>
      <c r="C14" s="145">
        <v>20</v>
      </c>
      <c r="D14" s="138">
        <f>'Price List 2024'!C72</f>
        <v>3</v>
      </c>
      <c r="E14" s="141">
        <f t="shared" si="0"/>
        <v>60</v>
      </c>
    </row>
    <row r="15" spans="1:5" ht="16.2" thickBot="1" x14ac:dyDescent="0.35">
      <c r="A15" s="136" t="s">
        <v>25</v>
      </c>
      <c r="B15" s="137" t="s">
        <v>258</v>
      </c>
      <c r="C15" s="145">
        <v>40</v>
      </c>
      <c r="D15" s="138">
        <f>'Price List 2024'!C73</f>
        <v>0.6</v>
      </c>
      <c r="E15" s="141">
        <f t="shared" si="0"/>
        <v>24</v>
      </c>
    </row>
    <row r="16" spans="1:5" ht="16.2" thickBot="1" x14ac:dyDescent="0.35">
      <c r="A16" s="136" t="s">
        <v>27</v>
      </c>
      <c r="B16" s="137" t="s">
        <v>109</v>
      </c>
      <c r="C16" s="145">
        <v>3</v>
      </c>
      <c r="D16" s="138">
        <f>'Price List 2024'!C74</f>
        <v>15</v>
      </c>
      <c r="E16" s="141">
        <f t="shared" si="0"/>
        <v>45</v>
      </c>
    </row>
    <row r="17" spans="1:5" ht="16.2" thickBot="1" x14ac:dyDescent="0.35">
      <c r="A17" s="136" t="s">
        <v>29</v>
      </c>
      <c r="B17" s="137" t="s">
        <v>30</v>
      </c>
      <c r="C17" s="140">
        <v>2</v>
      </c>
      <c r="D17" s="107">
        <f>'Price List 2024'!C75</f>
        <v>85</v>
      </c>
      <c r="E17" s="141">
        <f t="shared" si="0"/>
        <v>170</v>
      </c>
    </row>
    <row r="18" spans="1:5" ht="16.2" thickBot="1" x14ac:dyDescent="0.35">
      <c r="A18" s="79" t="s">
        <v>31</v>
      </c>
      <c r="B18" s="11"/>
      <c r="C18" s="113"/>
      <c r="D18" s="17"/>
      <c r="E18" s="21">
        <f>SUM(E8:E17)</f>
        <v>2003.95</v>
      </c>
    </row>
    <row r="19" spans="1:5" ht="16.2" thickBot="1" x14ac:dyDescent="0.35">
      <c r="A19" s="80" t="s">
        <v>108</v>
      </c>
      <c r="B19" s="4"/>
      <c r="C19" s="114"/>
      <c r="D19" s="18"/>
      <c r="E19" s="22">
        <f>E5-E18</f>
        <v>1896.05</v>
      </c>
    </row>
    <row r="20" spans="1:5" ht="16.2" thickBot="1" x14ac:dyDescent="0.35">
      <c r="A20" s="81" t="s">
        <v>32</v>
      </c>
      <c r="B20" s="73"/>
      <c r="C20" s="115"/>
      <c r="D20" s="74"/>
      <c r="E20" s="75">
        <f>E19/E5</f>
        <v>0.48616666666666664</v>
      </c>
    </row>
    <row r="21" spans="1:5" ht="16.2" thickBot="1" x14ac:dyDescent="0.35">
      <c r="A21" s="12" t="s">
        <v>33</v>
      </c>
      <c r="B21" s="4"/>
      <c r="C21" s="114"/>
      <c r="D21" s="18"/>
      <c r="E21" s="22">
        <f>E18/C4</f>
        <v>1.5415000000000001</v>
      </c>
    </row>
    <row r="22" spans="1:5" ht="16.2" thickBot="1" x14ac:dyDescent="0.35">
      <c r="A22" s="12" t="s">
        <v>202</v>
      </c>
      <c r="B22" s="4"/>
      <c r="C22" s="114"/>
      <c r="D22" s="18"/>
      <c r="E22" s="22">
        <f>E18/D4</f>
        <v>667.98333333333335</v>
      </c>
    </row>
    <row r="24" spans="1:5" x14ac:dyDescent="0.3">
      <c r="A24" s="150" t="s">
        <v>110</v>
      </c>
    </row>
    <row r="25" spans="1:5" x14ac:dyDescent="0.3">
      <c r="A25" t="s">
        <v>241</v>
      </c>
    </row>
    <row r="26" spans="1:5" x14ac:dyDescent="0.3">
      <c r="A26" t="s">
        <v>242</v>
      </c>
    </row>
  </sheetData>
  <customSheetViews>
    <customSheetView guid="{623337C4-BABD-4861-8F7D-AA235C374A39}" scale="160">
      <selection activeCell="D14" sqref="D14"/>
      <pageMargins left="0.7" right="0.7" top="0.75" bottom="0.75" header="0.3" footer="0.3"/>
    </customSheetView>
    <customSheetView guid="{4805FA27-DD13-4B96-AD8C-BEE35DEF0549}" scale="160" topLeftCell="A11">
      <selection activeCell="A24" sqref="A24:C26"/>
      <pageMargins left="0.7" right="0.7" top="0.75" bottom="0.75" header="0.3" footer="0.3"/>
    </customSheetView>
    <customSheetView guid="{A1B99418-322A-4279-AAD4-96230D007AA0}" scale="95">
      <selection activeCell="D17" sqref="D17"/>
      <pageMargins left="0.7" right="0.7" top="0.75" bottom="0.75" header="0.3" footer="0.3"/>
    </customSheetView>
  </customSheetViews>
  <mergeCells count="1">
    <mergeCell ref="A1:E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200" zoomScaleNormal="200" workbookViewId="0">
      <selection activeCell="G14" sqref="G14"/>
    </sheetView>
  </sheetViews>
  <sheetFormatPr defaultRowHeight="14.4" x14ac:dyDescent="0.3"/>
  <sheetData/>
  <customSheetViews>
    <customSheetView guid="{623337C4-BABD-4861-8F7D-AA235C374A39}" scale="200" state="hidden">
      <selection activeCell="G14" sqref="G14"/>
      <pageMargins left="0.7" right="0.7" top="0.75" bottom="0.75" header="0.3" footer="0.3"/>
    </customSheetView>
    <customSheetView guid="{4805FA27-DD13-4B96-AD8C-BEE35DEF0549}" scale="200" state="hidden">
      <selection activeCell="G14" sqref="G14"/>
      <pageMargins left="0.7" right="0.7" top="0.75" bottom="0.75" header="0.3" footer="0.3"/>
    </customSheetView>
    <customSheetView guid="{A1B99418-322A-4279-AAD4-96230D007AA0}" scale="200">
      <selection activeCell="G14" sqref="G1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8"/>
  <sheetViews>
    <sheetView zoomScale="148" zoomScaleNormal="148" workbookViewId="0">
      <selection activeCell="D19" sqref="D19"/>
    </sheetView>
  </sheetViews>
  <sheetFormatPr defaultRowHeight="14.4" x14ac:dyDescent="0.3"/>
  <cols>
    <col min="1" max="1" width="27.5546875" customWidth="1"/>
    <col min="2" max="2" width="14.5546875" customWidth="1"/>
    <col min="3" max="3" width="16.5546875" customWidth="1"/>
    <col min="4" max="4" width="15.5546875" customWidth="1"/>
    <col min="5" max="5" width="19.6640625" customWidth="1"/>
  </cols>
  <sheetData>
    <row r="1" spans="1:5" ht="16.2" thickBot="1" x14ac:dyDescent="0.35">
      <c r="A1" s="155" t="s">
        <v>199</v>
      </c>
      <c r="B1" s="156"/>
      <c r="C1" s="156"/>
      <c r="D1" s="156"/>
      <c r="E1" s="161"/>
    </row>
    <row r="2" spans="1:5" ht="16.2" thickBot="1" x14ac:dyDescent="0.35">
      <c r="A2" s="1" t="s">
        <v>0</v>
      </c>
      <c r="B2" s="2" t="s">
        <v>1</v>
      </c>
      <c r="C2" s="13" t="s">
        <v>2</v>
      </c>
      <c r="D2" s="13" t="s">
        <v>3</v>
      </c>
      <c r="E2" s="19" t="s">
        <v>4</v>
      </c>
    </row>
    <row r="3" spans="1:5" ht="16.8" thickBot="1" x14ac:dyDescent="0.35">
      <c r="A3" s="3" t="s">
        <v>5</v>
      </c>
      <c r="B3" s="82"/>
      <c r="C3" s="103"/>
      <c r="D3" s="103"/>
      <c r="E3" s="86"/>
    </row>
    <row r="4" spans="1:5" ht="16.2" thickBot="1" x14ac:dyDescent="0.35">
      <c r="A4" s="6" t="s">
        <v>6</v>
      </c>
      <c r="B4" s="93" t="s">
        <v>54</v>
      </c>
      <c r="C4" s="123">
        <v>2120</v>
      </c>
      <c r="D4" s="124">
        <v>3.5</v>
      </c>
      <c r="E4" s="122">
        <f>D4*C4</f>
        <v>7420</v>
      </c>
    </row>
    <row r="5" spans="1:5" ht="16.2" thickBot="1" x14ac:dyDescent="0.35">
      <c r="A5" s="8" t="s">
        <v>8</v>
      </c>
      <c r="B5" s="125"/>
      <c r="C5" s="126"/>
      <c r="D5" s="126"/>
      <c r="E5" s="127">
        <f>C4*D4</f>
        <v>7420</v>
      </c>
    </row>
    <row r="6" spans="1:5" ht="16.2" thickBot="1" x14ac:dyDescent="0.35">
      <c r="A6" s="6"/>
      <c r="B6" s="83"/>
      <c r="C6" s="103"/>
      <c r="D6" s="103"/>
      <c r="E6" s="86"/>
    </row>
    <row r="7" spans="1:5" ht="16.8" thickBot="1" x14ac:dyDescent="0.35">
      <c r="A7" s="3" t="s">
        <v>9</v>
      </c>
      <c r="B7" s="83"/>
      <c r="C7" s="78"/>
      <c r="D7" s="78"/>
      <c r="E7" s="86"/>
    </row>
    <row r="8" spans="1:5" ht="16.2" thickBot="1" x14ac:dyDescent="0.35">
      <c r="A8" s="6" t="s">
        <v>55</v>
      </c>
      <c r="B8" s="93" t="s">
        <v>36</v>
      </c>
      <c r="C8" s="121">
        <v>5</v>
      </c>
      <c r="D8" s="121">
        <f>'Price List 2024'!C38</f>
        <v>189.99</v>
      </c>
      <c r="E8" s="122">
        <f>C8*D8</f>
        <v>949.95</v>
      </c>
    </row>
    <row r="9" spans="1:5" ht="16.2" thickBot="1" x14ac:dyDescent="0.35">
      <c r="A9" s="6" t="s">
        <v>43</v>
      </c>
      <c r="B9" s="93" t="s">
        <v>44</v>
      </c>
      <c r="C9" s="121">
        <v>10</v>
      </c>
      <c r="D9" s="121">
        <f>'Price List 2024'!C42</f>
        <v>62</v>
      </c>
      <c r="E9" s="122">
        <f t="shared" ref="E9:E19" si="0">C9*D9</f>
        <v>620</v>
      </c>
    </row>
    <row r="10" spans="1:5" ht="16.2" thickBot="1" x14ac:dyDescent="0.35">
      <c r="A10" s="6" t="s">
        <v>52</v>
      </c>
      <c r="B10" s="93" t="s">
        <v>36</v>
      </c>
      <c r="C10" s="121">
        <v>1</v>
      </c>
      <c r="D10" s="121">
        <f>'Price List 2024'!C14</f>
        <v>180</v>
      </c>
      <c r="E10" s="122">
        <f t="shared" si="0"/>
        <v>180</v>
      </c>
    </row>
    <row r="11" spans="1:5" ht="16.2" thickBot="1" x14ac:dyDescent="0.35">
      <c r="A11" s="6" t="s">
        <v>21</v>
      </c>
      <c r="B11" s="93" t="s">
        <v>81</v>
      </c>
      <c r="C11" s="121">
        <v>1</v>
      </c>
      <c r="D11" s="121">
        <f>'Price List 2024'!C16</f>
        <v>8</v>
      </c>
      <c r="E11" s="122">
        <f t="shared" si="0"/>
        <v>8</v>
      </c>
    </row>
    <row r="12" spans="1:5" ht="16.2" thickBot="1" x14ac:dyDescent="0.35">
      <c r="A12" s="6" t="s">
        <v>57</v>
      </c>
      <c r="B12" s="93" t="s">
        <v>259</v>
      </c>
      <c r="C12" s="121">
        <v>10</v>
      </c>
      <c r="D12" s="121">
        <f>'Price List 2024'!C57</f>
        <v>32</v>
      </c>
      <c r="E12" s="122">
        <f t="shared" si="0"/>
        <v>320</v>
      </c>
    </row>
    <row r="13" spans="1:5" ht="16.2" thickBot="1" x14ac:dyDescent="0.35">
      <c r="A13" s="136" t="s">
        <v>58</v>
      </c>
      <c r="B13" s="137" t="s">
        <v>243</v>
      </c>
      <c r="C13" s="107">
        <v>4</v>
      </c>
      <c r="D13" s="107">
        <f>'Price List 2024'!C80</f>
        <v>140</v>
      </c>
      <c r="E13" s="139">
        <f t="shared" si="0"/>
        <v>560</v>
      </c>
    </row>
    <row r="14" spans="1:5" ht="16.2" thickBot="1" x14ac:dyDescent="0.35">
      <c r="A14" s="6" t="s">
        <v>60</v>
      </c>
      <c r="B14" s="93" t="s">
        <v>13</v>
      </c>
      <c r="C14" s="121">
        <v>2</v>
      </c>
      <c r="D14" s="121">
        <f>'Price List 2024'!C52</f>
        <v>60</v>
      </c>
      <c r="E14" s="122">
        <f t="shared" si="0"/>
        <v>120</v>
      </c>
    </row>
    <row r="15" spans="1:5" s="84" customFormat="1" ht="16.2" thickBot="1" x14ac:dyDescent="0.35">
      <c r="A15" s="136" t="s">
        <v>233</v>
      </c>
      <c r="B15" s="137" t="s">
        <v>230</v>
      </c>
      <c r="C15" s="107">
        <v>11</v>
      </c>
      <c r="D15" s="107">
        <f>'Price List 2024'!C56</f>
        <v>25</v>
      </c>
      <c r="E15" s="139">
        <f t="shared" si="0"/>
        <v>275</v>
      </c>
    </row>
    <row r="16" spans="1:5" ht="16.2" thickBot="1" x14ac:dyDescent="0.35">
      <c r="A16" s="136" t="s">
        <v>23</v>
      </c>
      <c r="B16" s="137" t="s">
        <v>24</v>
      </c>
      <c r="C16" s="107">
        <v>20</v>
      </c>
      <c r="D16" s="107">
        <f>'Price List 2024'!C72</f>
        <v>3</v>
      </c>
      <c r="E16" s="139">
        <f t="shared" si="0"/>
        <v>60</v>
      </c>
    </row>
    <row r="17" spans="1:5" ht="16.2" thickBot="1" x14ac:dyDescent="0.35">
      <c r="A17" s="136" t="s">
        <v>25</v>
      </c>
      <c r="B17" s="137" t="s">
        <v>258</v>
      </c>
      <c r="C17" s="107">
        <v>50</v>
      </c>
      <c r="D17" s="107">
        <f>'Price List 2024'!C73</f>
        <v>0.6</v>
      </c>
      <c r="E17" s="139">
        <f t="shared" si="0"/>
        <v>30</v>
      </c>
    </row>
    <row r="18" spans="1:5" ht="16.2" thickBot="1" x14ac:dyDescent="0.35">
      <c r="A18" s="136" t="s">
        <v>27</v>
      </c>
      <c r="B18" s="137" t="s">
        <v>109</v>
      </c>
      <c r="C18" s="107">
        <v>1</v>
      </c>
      <c r="D18" s="107">
        <f>'Price List 2024'!C78</f>
        <v>150</v>
      </c>
      <c r="E18" s="139">
        <f t="shared" si="0"/>
        <v>150</v>
      </c>
    </row>
    <row r="19" spans="1:5" ht="16.2" thickBot="1" x14ac:dyDescent="0.35">
      <c r="A19" s="136" t="s">
        <v>29</v>
      </c>
      <c r="B19" s="137" t="s">
        <v>30</v>
      </c>
      <c r="C19" s="107">
        <v>2</v>
      </c>
      <c r="D19" s="107">
        <f>'Price List 2024'!C75</f>
        <v>85</v>
      </c>
      <c r="E19" s="139">
        <f t="shared" si="0"/>
        <v>170</v>
      </c>
    </row>
    <row r="20" spans="1:5" ht="16.2" thickBot="1" x14ac:dyDescent="0.35">
      <c r="A20" s="10" t="s">
        <v>31</v>
      </c>
      <c r="B20" s="104"/>
      <c r="C20" s="105"/>
      <c r="D20" s="105"/>
      <c r="E20" s="128">
        <f>SUM(E8:E19)</f>
        <v>3442.95</v>
      </c>
    </row>
    <row r="21" spans="1:5" ht="16.2" thickBot="1" x14ac:dyDescent="0.35">
      <c r="A21" s="12" t="s">
        <v>108</v>
      </c>
      <c r="B21" s="82"/>
      <c r="C21" s="106"/>
      <c r="D21" s="106"/>
      <c r="E21" s="129">
        <f>E5-E20</f>
        <v>3977.05</v>
      </c>
    </row>
    <row r="22" spans="1:5" ht="16.2" thickBot="1" x14ac:dyDescent="0.35">
      <c r="A22" s="72" t="s">
        <v>32</v>
      </c>
      <c r="B22" s="102"/>
      <c r="C22" s="100"/>
      <c r="D22" s="100"/>
      <c r="E22" s="130">
        <f>E21/E5</f>
        <v>0.53599056603773587</v>
      </c>
    </row>
    <row r="23" spans="1:5" ht="16.2" thickBot="1" x14ac:dyDescent="0.35">
      <c r="A23" s="12" t="s">
        <v>33</v>
      </c>
      <c r="B23" s="82"/>
      <c r="C23" s="106"/>
      <c r="D23" s="106"/>
      <c r="E23" s="129">
        <f>E20/C4</f>
        <v>1.6240330188679244</v>
      </c>
    </row>
    <row r="24" spans="1:5" ht="16.2" thickBot="1" x14ac:dyDescent="0.35">
      <c r="A24" s="12" t="s">
        <v>202</v>
      </c>
      <c r="B24" s="82"/>
      <c r="C24" s="106"/>
      <c r="D24" s="106"/>
      <c r="E24" s="129">
        <f>E20/D4</f>
        <v>983.69999999999993</v>
      </c>
    </row>
    <row r="25" spans="1:5" x14ac:dyDescent="0.3">
      <c r="C25" s="101"/>
      <c r="D25" s="101"/>
      <c r="E25" s="101"/>
    </row>
    <row r="27" spans="1:5" x14ac:dyDescent="0.3">
      <c r="A27" s="150" t="s">
        <v>110</v>
      </c>
      <c r="C27" s="116"/>
    </row>
    <row r="28" spans="1:5" x14ac:dyDescent="0.3">
      <c r="A28" t="s">
        <v>242</v>
      </c>
      <c r="C28" s="116"/>
    </row>
  </sheetData>
  <customSheetViews>
    <customSheetView guid="{623337C4-BABD-4861-8F7D-AA235C374A39}" scale="148">
      <selection activeCell="D19" sqref="D19"/>
      <pageMargins left="0.7" right="0.7" top="0.75" bottom="0.75" header="0.3" footer="0.3"/>
      <pageSetup orientation="portrait" r:id="rId1"/>
    </customSheetView>
    <customSheetView guid="{4805FA27-DD13-4B96-AD8C-BEE35DEF0549}" scale="148" topLeftCell="A17">
      <selection activeCell="A28" sqref="A28:C28"/>
      <pageMargins left="0.7" right="0.7" top="0.75" bottom="0.75" header="0.3" footer="0.3"/>
      <pageSetup orientation="portrait" r:id="rId2"/>
    </customSheetView>
    <customSheetView guid="{A1B99418-322A-4279-AAD4-96230D007AA0}" scale="94">
      <selection activeCell="B25" sqref="B25"/>
      <pageMargins left="0.7" right="0.7" top="0.75" bottom="0.75" header="0.3" footer="0.3"/>
      <pageSetup orientation="portrait" r:id="rId3"/>
    </customSheetView>
  </customSheetViews>
  <mergeCells count="1">
    <mergeCell ref="A1:E1"/>
  </mergeCells>
  <pageMargins left="0.7" right="0.7" top="0.75" bottom="0.75" header="0.3" footer="0.3"/>
  <pageSetup orientation="portrait"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3" zoomScale="150" zoomScaleNormal="150" workbookViewId="0">
      <selection activeCell="D23" sqref="D23"/>
    </sheetView>
  </sheetViews>
  <sheetFormatPr defaultRowHeight="14.4" x14ac:dyDescent="0.3"/>
  <cols>
    <col min="1" max="1" width="25.6640625" customWidth="1"/>
    <col min="2" max="2" width="12.5546875" customWidth="1"/>
    <col min="3" max="3" width="15.88671875" customWidth="1"/>
    <col min="4" max="4" width="14.88671875" customWidth="1"/>
    <col min="5" max="5" width="16.88671875" customWidth="1"/>
  </cols>
  <sheetData>
    <row r="1" spans="1:5" ht="16.2" thickBot="1" x14ac:dyDescent="0.35">
      <c r="A1" s="158" t="s">
        <v>100</v>
      </c>
      <c r="B1" s="159"/>
      <c r="C1" s="159"/>
      <c r="D1" s="159"/>
      <c r="E1" s="162"/>
    </row>
    <row r="2" spans="1:5" ht="16.2" thickBot="1" x14ac:dyDescent="0.35">
      <c r="A2" s="1" t="s">
        <v>0</v>
      </c>
      <c r="B2" s="2" t="s">
        <v>1</v>
      </c>
      <c r="C2" s="13" t="s">
        <v>2</v>
      </c>
      <c r="D2" s="13" t="s">
        <v>3</v>
      </c>
      <c r="E2" s="19" t="s">
        <v>4</v>
      </c>
    </row>
    <row r="3" spans="1:5" ht="16.8" thickBot="1" x14ac:dyDescent="0.35">
      <c r="A3" s="3" t="s">
        <v>5</v>
      </c>
      <c r="B3" s="4"/>
      <c r="C3" s="14"/>
      <c r="D3" s="14"/>
      <c r="E3" s="20"/>
    </row>
    <row r="4" spans="1:5" ht="16.2" thickBot="1" x14ac:dyDescent="0.35">
      <c r="A4" s="6" t="s">
        <v>6</v>
      </c>
      <c r="B4" s="7" t="s">
        <v>66</v>
      </c>
      <c r="C4" s="14">
        <v>250</v>
      </c>
      <c r="D4" s="14">
        <v>75</v>
      </c>
      <c r="E4" s="20">
        <f>D4*C4</f>
        <v>18750</v>
      </c>
    </row>
    <row r="5" spans="1:5" ht="16.2" thickBot="1" x14ac:dyDescent="0.35">
      <c r="A5" s="8" t="s">
        <v>8</v>
      </c>
      <c r="B5" s="9"/>
      <c r="C5" s="16"/>
      <c r="D5" s="16"/>
      <c r="E5" s="19">
        <f>C4*D4</f>
        <v>18750</v>
      </c>
    </row>
    <row r="6" spans="1:5" ht="16.2" thickBot="1" x14ac:dyDescent="0.35">
      <c r="A6" s="6"/>
      <c r="B6" s="7"/>
      <c r="C6" s="14"/>
      <c r="D6" s="14"/>
      <c r="E6" s="20"/>
    </row>
    <row r="7" spans="1:5" ht="16.8" thickBot="1" x14ac:dyDescent="0.35">
      <c r="A7" s="3" t="s">
        <v>9</v>
      </c>
      <c r="B7" s="7"/>
      <c r="C7" s="15"/>
      <c r="D7" s="15"/>
      <c r="E7" s="20"/>
    </row>
    <row r="8" spans="1:5" ht="16.2" thickBot="1" x14ac:dyDescent="0.35">
      <c r="A8" s="6" t="s">
        <v>86</v>
      </c>
      <c r="B8" s="7" t="s">
        <v>260</v>
      </c>
      <c r="C8" s="15">
        <v>50</v>
      </c>
      <c r="D8" s="15">
        <f>'Price List 2024'!C21</f>
        <v>25</v>
      </c>
      <c r="E8" s="20">
        <f>C8*D8</f>
        <v>1250</v>
      </c>
    </row>
    <row r="9" spans="1:5" s="84" customFormat="1" ht="16.2" thickBot="1" x14ac:dyDescent="0.35">
      <c r="A9" s="136" t="s">
        <v>67</v>
      </c>
      <c r="B9" s="137" t="s">
        <v>11</v>
      </c>
      <c r="C9" s="107">
        <v>5</v>
      </c>
      <c r="D9" s="107">
        <f>'Price List 2024'!C66</f>
        <v>80</v>
      </c>
      <c r="E9" s="139">
        <f>C9*D9</f>
        <v>400</v>
      </c>
    </row>
    <row r="10" spans="1:5" ht="16.2" thickBot="1" x14ac:dyDescent="0.35">
      <c r="A10" s="6" t="s">
        <v>12</v>
      </c>
      <c r="B10" s="7" t="s">
        <v>221</v>
      </c>
      <c r="C10" s="15">
        <v>5</v>
      </c>
      <c r="D10" s="15">
        <f>'Price List 2024'!C5</f>
        <v>645</v>
      </c>
      <c r="E10" s="20">
        <f t="shared" ref="E10:E23" si="0">C10*D10</f>
        <v>3225</v>
      </c>
    </row>
    <row r="11" spans="1:5" ht="16.2" thickBot="1" x14ac:dyDescent="0.35">
      <c r="A11" s="6" t="s">
        <v>14</v>
      </c>
      <c r="B11" s="7" t="s">
        <v>257</v>
      </c>
      <c r="C11" s="15">
        <v>8</v>
      </c>
      <c r="D11" s="70">
        <f>'Price List 2024'!C18</f>
        <v>40</v>
      </c>
      <c r="E11" s="20">
        <f t="shared" si="0"/>
        <v>320</v>
      </c>
    </row>
    <row r="12" spans="1:5" ht="16.2" thickBot="1" x14ac:dyDescent="0.35">
      <c r="A12" s="6" t="s">
        <v>16</v>
      </c>
      <c r="B12" s="7" t="s">
        <v>36</v>
      </c>
      <c r="C12" s="15">
        <v>5</v>
      </c>
      <c r="D12" s="15">
        <f>'Price List 2024'!C26</f>
        <v>85</v>
      </c>
      <c r="E12" s="20">
        <f t="shared" si="0"/>
        <v>425</v>
      </c>
    </row>
    <row r="13" spans="1:5" ht="16.2" thickBot="1" x14ac:dyDescent="0.35">
      <c r="A13" s="6" t="s">
        <v>71</v>
      </c>
      <c r="B13" s="7" t="s">
        <v>11</v>
      </c>
      <c r="C13" s="15">
        <v>5</v>
      </c>
      <c r="D13" s="15">
        <f>'Price List 2024'!C30</f>
        <v>40</v>
      </c>
      <c r="E13" s="20">
        <f>C13*D13</f>
        <v>200</v>
      </c>
    </row>
    <row r="14" spans="1:5" ht="16.2" thickBot="1" x14ac:dyDescent="0.35">
      <c r="A14" s="6" t="s">
        <v>69</v>
      </c>
      <c r="B14" s="7" t="s">
        <v>11</v>
      </c>
      <c r="C14" s="15">
        <v>10</v>
      </c>
      <c r="D14" s="15">
        <f>'Price List 2024'!C28</f>
        <v>90</v>
      </c>
      <c r="E14" s="20">
        <f t="shared" si="0"/>
        <v>900</v>
      </c>
    </row>
    <row r="15" spans="1:5" s="84" customFormat="1" ht="16.2" thickBot="1" x14ac:dyDescent="0.35">
      <c r="A15" s="136" t="s">
        <v>88</v>
      </c>
      <c r="B15" s="137" t="s">
        <v>44</v>
      </c>
      <c r="C15" s="138">
        <v>25</v>
      </c>
      <c r="D15" s="138">
        <f>'Price List 2024'!C19</f>
        <v>40</v>
      </c>
      <c r="E15" s="144">
        <f>C15*D15</f>
        <v>1000</v>
      </c>
    </row>
    <row r="16" spans="1:5" ht="16.2" thickBot="1" x14ac:dyDescent="0.35">
      <c r="A16" s="6" t="s">
        <v>64</v>
      </c>
      <c r="B16" s="7" t="s">
        <v>248</v>
      </c>
      <c r="C16" s="15">
        <v>8</v>
      </c>
      <c r="D16" s="15">
        <f>'Price List 2024'!C32</f>
        <v>168</v>
      </c>
      <c r="E16" s="20">
        <f t="shared" si="0"/>
        <v>1344</v>
      </c>
    </row>
    <row r="17" spans="1:5" ht="16.2" thickBot="1" x14ac:dyDescent="0.35">
      <c r="A17" s="6" t="s">
        <v>21</v>
      </c>
      <c r="B17" s="7" t="s">
        <v>44</v>
      </c>
      <c r="C17" s="32">
        <v>15</v>
      </c>
      <c r="D17" s="32">
        <f>'Price List 2024'!C15</f>
        <v>13</v>
      </c>
      <c r="E17" s="20">
        <f t="shared" si="0"/>
        <v>195</v>
      </c>
    </row>
    <row r="18" spans="1:5" ht="16.2" thickBot="1" x14ac:dyDescent="0.35">
      <c r="A18" s="6" t="s">
        <v>154</v>
      </c>
      <c r="B18" s="7" t="s">
        <v>70</v>
      </c>
      <c r="C18" s="15">
        <v>250</v>
      </c>
      <c r="D18" s="70">
        <f>'Price List 2024'!C71</f>
        <v>23</v>
      </c>
      <c r="E18" s="20">
        <f>C18*D18</f>
        <v>5750</v>
      </c>
    </row>
    <row r="19" spans="1:5" ht="16.2" thickBot="1" x14ac:dyDescent="0.35">
      <c r="A19" s="6" t="s">
        <v>156</v>
      </c>
      <c r="B19" s="7" t="s">
        <v>197</v>
      </c>
      <c r="C19" s="15">
        <v>250</v>
      </c>
      <c r="D19" s="15">
        <f>'Price List 2024'!C76</f>
        <v>2.5</v>
      </c>
      <c r="E19" s="20">
        <f t="shared" si="0"/>
        <v>625</v>
      </c>
    </row>
    <row r="20" spans="1:5" ht="16.2" thickBot="1" x14ac:dyDescent="0.35">
      <c r="A20" s="136" t="s">
        <v>23</v>
      </c>
      <c r="B20" s="137" t="s">
        <v>24</v>
      </c>
      <c r="C20" s="107">
        <v>10</v>
      </c>
      <c r="D20" s="107">
        <f>'Price List 2024'!C72</f>
        <v>3</v>
      </c>
      <c r="E20" s="139">
        <f t="shared" si="0"/>
        <v>30</v>
      </c>
    </row>
    <row r="21" spans="1:5" ht="16.2" thickBot="1" x14ac:dyDescent="0.35">
      <c r="A21" s="136" t="s">
        <v>25</v>
      </c>
      <c r="B21" s="137" t="s">
        <v>258</v>
      </c>
      <c r="C21" s="107">
        <v>100</v>
      </c>
      <c r="D21" s="107">
        <f>'Price List 2024'!C73</f>
        <v>0.6</v>
      </c>
      <c r="E21" s="139">
        <f t="shared" si="0"/>
        <v>60</v>
      </c>
    </row>
    <row r="22" spans="1:5" ht="16.2" thickBot="1" x14ac:dyDescent="0.35">
      <c r="A22" s="136" t="s">
        <v>27</v>
      </c>
      <c r="B22" s="148" t="s">
        <v>114</v>
      </c>
      <c r="C22" s="120">
        <v>1</v>
      </c>
      <c r="D22" s="120">
        <f>'Price List 2024'!C78</f>
        <v>150</v>
      </c>
      <c r="E22" s="149">
        <f t="shared" si="0"/>
        <v>150</v>
      </c>
    </row>
    <row r="23" spans="1:5" ht="16.2" thickBot="1" x14ac:dyDescent="0.35">
      <c r="A23" s="136" t="s">
        <v>29</v>
      </c>
      <c r="B23" s="137" t="s">
        <v>30</v>
      </c>
      <c r="C23" s="107">
        <v>3</v>
      </c>
      <c r="D23" s="107">
        <f>'Price List 2024'!C75</f>
        <v>85</v>
      </c>
      <c r="E23" s="139">
        <f t="shared" si="0"/>
        <v>255</v>
      </c>
    </row>
    <row r="24" spans="1:5" ht="16.2" thickBot="1" x14ac:dyDescent="0.35">
      <c r="A24" s="10" t="s">
        <v>31</v>
      </c>
      <c r="B24" s="11"/>
      <c r="C24" s="17"/>
      <c r="D24" s="17"/>
      <c r="E24" s="134">
        <f>SUM(E8:E23)</f>
        <v>16129</v>
      </c>
    </row>
    <row r="25" spans="1:5" ht="16.2" thickBot="1" x14ac:dyDescent="0.35">
      <c r="A25" s="12" t="s">
        <v>108</v>
      </c>
      <c r="B25" s="4"/>
      <c r="C25" s="18"/>
      <c r="D25" s="18"/>
      <c r="E25" s="22">
        <f>E5-E24</f>
        <v>2621</v>
      </c>
    </row>
    <row r="26" spans="1:5" ht="16.2" thickBot="1" x14ac:dyDescent="0.35">
      <c r="A26" s="56" t="s">
        <v>32</v>
      </c>
      <c r="B26" s="54"/>
      <c r="C26" s="58"/>
      <c r="D26" s="58"/>
      <c r="E26" s="135">
        <f>E25/E5</f>
        <v>0.13978666666666667</v>
      </c>
    </row>
    <row r="27" spans="1:5" ht="16.2" thickBot="1" x14ac:dyDescent="0.35">
      <c r="A27" s="12" t="s">
        <v>33</v>
      </c>
      <c r="B27" s="4"/>
      <c r="C27" s="18"/>
      <c r="D27" s="18"/>
      <c r="E27" s="22">
        <f>E24/C4</f>
        <v>64.516000000000005</v>
      </c>
    </row>
    <row r="28" spans="1:5" ht="16.2" thickBot="1" x14ac:dyDescent="0.35">
      <c r="A28" s="12" t="s">
        <v>202</v>
      </c>
      <c r="B28" s="4"/>
      <c r="C28" s="18"/>
      <c r="D28" s="18"/>
      <c r="E28" s="22">
        <f>E24/D4</f>
        <v>215.05333333333334</v>
      </c>
    </row>
    <row r="30" spans="1:5" ht="15.6" x14ac:dyDescent="0.3">
      <c r="A30" s="60" t="s">
        <v>110</v>
      </c>
    </row>
    <row r="32" spans="1:5" ht="15.6" x14ac:dyDescent="0.3">
      <c r="A32" s="23" t="s">
        <v>111</v>
      </c>
      <c r="B32" s="23"/>
      <c r="C32" s="25"/>
    </row>
    <row r="33" spans="1:1" x14ac:dyDescent="0.3">
      <c r="A33" t="s">
        <v>249</v>
      </c>
    </row>
  </sheetData>
  <customSheetViews>
    <customSheetView guid="{623337C4-BABD-4861-8F7D-AA235C374A39}" scale="150" topLeftCell="A3">
      <selection activeCell="D23" sqref="D23"/>
      <pageMargins left="0.7" right="0.7" top="0.75" bottom="0.75" header="0.3" footer="0.3"/>
    </customSheetView>
    <customSheetView guid="{4805FA27-DD13-4B96-AD8C-BEE35DEF0549}" scale="150" topLeftCell="A13">
      <selection activeCell="B30" sqref="B30"/>
      <pageMargins left="0.7" right="0.7" top="0.75" bottom="0.75" header="0.3" footer="0.3"/>
    </customSheetView>
    <customSheetView guid="{A1B99418-322A-4279-AAD4-96230D007AA0}" scale="103" topLeftCell="A9">
      <selection activeCell="A28" sqref="A28"/>
      <pageMargins left="0.7" right="0.7" top="0.75" bottom="0.75" header="0.3" footer="0.3"/>
    </customSheetView>
  </customSheetViews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4"/>
  <sheetViews>
    <sheetView topLeftCell="A10" zoomScale="190" zoomScaleNormal="190" workbookViewId="0">
      <selection activeCell="B11" sqref="B11"/>
    </sheetView>
  </sheetViews>
  <sheetFormatPr defaultRowHeight="14.4" x14ac:dyDescent="0.3"/>
  <cols>
    <col min="1" max="1" width="30.33203125" customWidth="1"/>
    <col min="2" max="2" width="13.6640625" customWidth="1"/>
    <col min="3" max="3" width="15.33203125" customWidth="1"/>
    <col min="4" max="4" width="14.33203125" customWidth="1"/>
    <col min="5" max="5" width="14.88671875" customWidth="1"/>
  </cols>
  <sheetData>
    <row r="1" spans="1:5" ht="16.2" thickBot="1" x14ac:dyDescent="0.35">
      <c r="A1" s="158" t="s">
        <v>157</v>
      </c>
      <c r="B1" s="159"/>
      <c r="C1" s="159"/>
      <c r="D1" s="159"/>
      <c r="E1" s="160"/>
    </row>
    <row r="2" spans="1:5" ht="16.2" thickBot="1" x14ac:dyDescent="0.35">
      <c r="A2" s="1" t="s">
        <v>0</v>
      </c>
      <c r="B2" s="2" t="s">
        <v>1</v>
      </c>
      <c r="C2" s="13" t="s">
        <v>2</v>
      </c>
      <c r="D2" s="13" t="s">
        <v>3</v>
      </c>
      <c r="E2" s="19" t="s">
        <v>4</v>
      </c>
    </row>
    <row r="3" spans="1:5" ht="16.8" thickBot="1" x14ac:dyDescent="0.35">
      <c r="A3" s="3" t="s">
        <v>5</v>
      </c>
      <c r="B3" s="4"/>
      <c r="C3" s="14"/>
      <c r="D3" s="14"/>
      <c r="E3" s="20"/>
    </row>
    <row r="4" spans="1:5" ht="16.2" thickBot="1" x14ac:dyDescent="0.35">
      <c r="A4" s="6" t="s">
        <v>6</v>
      </c>
      <c r="B4" s="7" t="s">
        <v>76</v>
      </c>
      <c r="C4" s="14">
        <v>10</v>
      </c>
      <c r="D4" s="14">
        <v>500</v>
      </c>
      <c r="E4" s="20">
        <f>D4*C4</f>
        <v>5000</v>
      </c>
    </row>
    <row r="5" spans="1:5" ht="16.2" thickBot="1" x14ac:dyDescent="0.35">
      <c r="A5" s="8" t="s">
        <v>8</v>
      </c>
      <c r="B5" s="9"/>
      <c r="C5" s="16"/>
      <c r="D5" s="16"/>
      <c r="E5" s="19">
        <f>C4*D4</f>
        <v>5000</v>
      </c>
    </row>
    <row r="6" spans="1:5" ht="16.2" thickBot="1" x14ac:dyDescent="0.35">
      <c r="A6" s="6"/>
      <c r="B6" s="7"/>
      <c r="C6" s="14"/>
      <c r="D6" s="14"/>
      <c r="E6" s="20"/>
    </row>
    <row r="7" spans="1:5" ht="16.8" thickBot="1" x14ac:dyDescent="0.35">
      <c r="A7" s="3" t="s">
        <v>9</v>
      </c>
      <c r="B7" s="7"/>
      <c r="C7" s="15"/>
      <c r="D7" s="15"/>
      <c r="E7" s="20"/>
    </row>
    <row r="8" spans="1:5" ht="16.2" thickBot="1" x14ac:dyDescent="0.35">
      <c r="A8" s="6" t="s">
        <v>234</v>
      </c>
      <c r="B8" s="7" t="s">
        <v>36</v>
      </c>
      <c r="C8" s="15">
        <v>1</v>
      </c>
      <c r="D8" s="15">
        <f>'Price List 2024'!C38</f>
        <v>189.99</v>
      </c>
      <c r="E8" s="20">
        <f>C8*D8</f>
        <v>189.99</v>
      </c>
    </row>
    <row r="9" spans="1:5" s="84" customFormat="1" ht="16.2" thickBot="1" x14ac:dyDescent="0.35">
      <c r="A9" s="136" t="s">
        <v>90</v>
      </c>
      <c r="B9" s="148" t="s">
        <v>44</v>
      </c>
      <c r="C9" s="107">
        <v>3</v>
      </c>
      <c r="D9" s="107">
        <f>'Price List 2024'!C45</f>
        <v>45</v>
      </c>
      <c r="E9" s="139">
        <f t="shared" ref="E9:E22" si="0">C9*D9</f>
        <v>135</v>
      </c>
    </row>
    <row r="10" spans="1:5" ht="16.2" thickBot="1" x14ac:dyDescent="0.35">
      <c r="A10" s="6" t="s">
        <v>115</v>
      </c>
      <c r="B10" s="7" t="s">
        <v>81</v>
      </c>
      <c r="C10" s="15">
        <v>10</v>
      </c>
      <c r="D10" s="15">
        <f>'Price List 2024'!C50</f>
        <v>32</v>
      </c>
      <c r="E10" s="20">
        <f t="shared" si="0"/>
        <v>320</v>
      </c>
    </row>
    <row r="11" spans="1:5" s="84" customFormat="1" ht="16.2" thickBot="1" x14ac:dyDescent="0.35">
      <c r="A11" s="136" t="s">
        <v>12</v>
      </c>
      <c r="B11" s="137" t="s">
        <v>70</v>
      </c>
      <c r="C11" s="107">
        <v>4</v>
      </c>
      <c r="D11" s="107">
        <f>'Price List 2024'!C4</f>
        <v>27</v>
      </c>
      <c r="E11" s="139">
        <f t="shared" si="0"/>
        <v>108</v>
      </c>
    </row>
    <row r="12" spans="1:5" ht="16.2" thickBot="1" x14ac:dyDescent="0.35">
      <c r="A12" s="6" t="s">
        <v>89</v>
      </c>
      <c r="B12" s="7" t="s">
        <v>44</v>
      </c>
      <c r="C12" s="15">
        <v>10</v>
      </c>
      <c r="D12" s="15">
        <f>'Price List 2024'!C45</f>
        <v>45</v>
      </c>
      <c r="E12" s="20">
        <f t="shared" si="0"/>
        <v>450</v>
      </c>
    </row>
    <row r="13" spans="1:5" ht="16.2" thickBot="1" x14ac:dyDescent="0.35">
      <c r="A13" s="6" t="s">
        <v>52</v>
      </c>
      <c r="B13" s="7" t="s">
        <v>36</v>
      </c>
      <c r="C13" s="15">
        <v>1</v>
      </c>
      <c r="D13" s="15">
        <f>'Price List 2024'!C14</f>
        <v>180</v>
      </c>
      <c r="E13" s="20">
        <f t="shared" si="0"/>
        <v>180</v>
      </c>
    </row>
    <row r="14" spans="1:5" s="84" customFormat="1" ht="16.2" thickBot="1" x14ac:dyDescent="0.35">
      <c r="A14" s="147" t="s">
        <v>58</v>
      </c>
      <c r="B14" s="148" t="s">
        <v>243</v>
      </c>
      <c r="C14" s="120">
        <v>2</v>
      </c>
      <c r="D14" s="120">
        <f>'Price List 2024'!C80</f>
        <v>140</v>
      </c>
      <c r="E14" s="149">
        <f t="shared" si="0"/>
        <v>280</v>
      </c>
    </row>
    <row r="15" spans="1:5" ht="16.2" thickBot="1" x14ac:dyDescent="0.35">
      <c r="A15" s="6" t="s">
        <v>60</v>
      </c>
      <c r="B15" s="7" t="s">
        <v>133</v>
      </c>
      <c r="C15" s="15">
        <v>2</v>
      </c>
      <c r="D15" s="15">
        <f>'Price List 2024'!C53</f>
        <v>30</v>
      </c>
      <c r="E15" s="20">
        <f t="shared" si="0"/>
        <v>60</v>
      </c>
    </row>
    <row r="16" spans="1:5" ht="16.2" thickBot="1" x14ac:dyDescent="0.35">
      <c r="A16" s="6" t="s">
        <v>77</v>
      </c>
      <c r="B16" s="7" t="s">
        <v>238</v>
      </c>
      <c r="C16" s="15">
        <v>8</v>
      </c>
      <c r="D16" s="15">
        <f>'Price List 2024'!C55</f>
        <v>22</v>
      </c>
      <c r="E16" s="20">
        <f t="shared" si="0"/>
        <v>176</v>
      </c>
    </row>
    <row r="17" spans="1:5" s="84" customFormat="1" ht="16.2" thickBot="1" x14ac:dyDescent="0.35">
      <c r="A17" s="136" t="s">
        <v>48</v>
      </c>
      <c r="B17" s="142" t="s">
        <v>229</v>
      </c>
      <c r="C17" s="107">
        <v>10</v>
      </c>
      <c r="D17" s="107">
        <f>'Price List 2024'!C81</f>
        <v>22</v>
      </c>
      <c r="E17" s="139">
        <f t="shared" si="0"/>
        <v>220</v>
      </c>
    </row>
    <row r="18" spans="1:5" s="84" customFormat="1" ht="16.2" thickBot="1" x14ac:dyDescent="0.35">
      <c r="A18" s="136" t="s">
        <v>227</v>
      </c>
      <c r="B18" s="142" t="s">
        <v>228</v>
      </c>
      <c r="C18" s="107">
        <v>10</v>
      </c>
      <c r="D18" s="107">
        <f>'Price List 2024'!C83</f>
        <v>12</v>
      </c>
      <c r="E18" s="139">
        <f>D18*C18</f>
        <v>120</v>
      </c>
    </row>
    <row r="19" spans="1:5" ht="16.2" thickBot="1" x14ac:dyDescent="0.35">
      <c r="A19" s="136" t="s">
        <v>23</v>
      </c>
      <c r="B19" s="137" t="s">
        <v>24</v>
      </c>
      <c r="C19" s="107">
        <v>20</v>
      </c>
      <c r="D19" s="107">
        <f>'Price List 2024'!C72</f>
        <v>3</v>
      </c>
      <c r="E19" s="139">
        <f t="shared" si="0"/>
        <v>60</v>
      </c>
    </row>
    <row r="20" spans="1:5" ht="16.2" thickBot="1" x14ac:dyDescent="0.35">
      <c r="A20" s="136" t="s">
        <v>25</v>
      </c>
      <c r="B20" s="137" t="s">
        <v>258</v>
      </c>
      <c r="C20" s="107">
        <v>40</v>
      </c>
      <c r="D20" s="107">
        <f>'Price List 2024'!C73</f>
        <v>0.6</v>
      </c>
      <c r="E20" s="139">
        <f t="shared" si="0"/>
        <v>24</v>
      </c>
    </row>
    <row r="21" spans="1:5" ht="16.2" thickBot="1" x14ac:dyDescent="0.35">
      <c r="A21" s="136" t="s">
        <v>27</v>
      </c>
      <c r="B21" s="137" t="s">
        <v>109</v>
      </c>
      <c r="C21" s="107">
        <v>2</v>
      </c>
      <c r="D21" s="107">
        <f>'Price List 2024'!C74</f>
        <v>15</v>
      </c>
      <c r="E21" s="139">
        <f t="shared" si="0"/>
        <v>30</v>
      </c>
    </row>
    <row r="22" spans="1:5" ht="16.2" thickBot="1" x14ac:dyDescent="0.35">
      <c r="A22" s="136" t="s">
        <v>29</v>
      </c>
      <c r="B22" s="137" t="s">
        <v>30</v>
      </c>
      <c r="C22" s="107">
        <v>1</v>
      </c>
      <c r="D22" s="107">
        <f>'Price List 2024'!C75</f>
        <v>85</v>
      </c>
      <c r="E22" s="139">
        <f t="shared" si="0"/>
        <v>85</v>
      </c>
    </row>
    <row r="23" spans="1:5" ht="16.2" thickBot="1" x14ac:dyDescent="0.35">
      <c r="A23" s="10" t="s">
        <v>31</v>
      </c>
      <c r="B23" s="11"/>
      <c r="C23" s="17"/>
      <c r="D23" s="17"/>
      <c r="E23" s="21">
        <f>SUM(E8:E22)</f>
        <v>2437.9899999999998</v>
      </c>
    </row>
    <row r="24" spans="1:5" ht="16.2" thickBot="1" x14ac:dyDescent="0.35">
      <c r="A24" s="12" t="s">
        <v>108</v>
      </c>
      <c r="B24" s="4"/>
      <c r="C24" s="18"/>
      <c r="D24" s="18"/>
      <c r="E24" s="22">
        <f>E5-E23</f>
        <v>2562.0100000000002</v>
      </c>
    </row>
    <row r="25" spans="1:5" ht="16.2" thickBot="1" x14ac:dyDescent="0.35">
      <c r="A25" s="72" t="s">
        <v>32</v>
      </c>
      <c r="B25" s="73"/>
      <c r="C25" s="74"/>
      <c r="D25" s="74"/>
      <c r="E25" s="75">
        <f>E24/E5</f>
        <v>0.51240200000000002</v>
      </c>
    </row>
    <row r="26" spans="1:5" ht="16.2" thickBot="1" x14ac:dyDescent="0.35">
      <c r="A26" s="12" t="s">
        <v>33</v>
      </c>
      <c r="B26" s="4"/>
      <c r="C26" s="18"/>
      <c r="D26" s="18"/>
      <c r="E26" s="22">
        <f>E23/C4</f>
        <v>243.79899999999998</v>
      </c>
    </row>
    <row r="27" spans="1:5" ht="16.2" thickBot="1" x14ac:dyDescent="0.35">
      <c r="A27" s="12" t="s">
        <v>202</v>
      </c>
      <c r="B27" s="4"/>
      <c r="C27" s="18"/>
      <c r="D27" s="18"/>
      <c r="E27" s="22">
        <f>E23/D4</f>
        <v>4.8759799999999993</v>
      </c>
    </row>
    <row r="29" spans="1:5" ht="15.6" x14ac:dyDescent="0.3">
      <c r="A29" s="60" t="s">
        <v>110</v>
      </c>
    </row>
    <row r="30" spans="1:5" ht="15.6" x14ac:dyDescent="0.3">
      <c r="A30" s="85" t="s">
        <v>244</v>
      </c>
      <c r="B30" s="23"/>
      <c r="C30" s="23"/>
      <c r="D30" s="152"/>
    </row>
    <row r="31" spans="1:5" ht="15.6" x14ac:dyDescent="0.3">
      <c r="A31" s="85" t="s">
        <v>245</v>
      </c>
      <c r="B31" s="23"/>
      <c r="C31" s="23"/>
      <c r="D31" s="152"/>
    </row>
    <row r="32" spans="1:5" ht="15.6" x14ac:dyDescent="0.3">
      <c r="A32" s="23" t="s">
        <v>242</v>
      </c>
      <c r="B32" s="23"/>
      <c r="C32" s="154"/>
      <c r="D32" s="152"/>
    </row>
    <row r="33" spans="1:4" ht="15.6" x14ac:dyDescent="0.3">
      <c r="A33" s="23" t="s">
        <v>247</v>
      </c>
      <c r="B33" s="23"/>
      <c r="C33" s="23"/>
      <c r="D33" s="152"/>
    </row>
    <row r="34" spans="1:4" ht="15.6" x14ac:dyDescent="0.3">
      <c r="A34" s="151" t="s">
        <v>262</v>
      </c>
      <c r="B34" s="151"/>
      <c r="C34" s="151"/>
    </row>
  </sheetData>
  <customSheetViews>
    <customSheetView guid="{623337C4-BABD-4861-8F7D-AA235C374A39}" scale="190" topLeftCell="A10">
      <selection activeCell="B11" sqref="B11"/>
      <pageMargins left="0.7" right="0.7" top="0.75" bottom="0.75" header="0.3" footer="0.3"/>
    </customSheetView>
    <customSheetView guid="{4805FA27-DD13-4B96-AD8C-BEE35DEF0549}" scale="112" topLeftCell="A9">
      <selection activeCell="D33" sqref="D33"/>
      <pageMargins left="0.7" right="0.7" top="0.75" bottom="0.75" header="0.3" footer="0.3"/>
    </customSheetView>
    <customSheetView guid="{A1B99418-322A-4279-AAD4-96230D007AA0}" scale="70">
      <selection activeCell="B14" sqref="B14:D14"/>
      <pageMargins left="0.7" right="0.7" top="0.75" bottom="0.75" header="0.3" footer="0.3"/>
    </customSheetView>
  </customSheetViews>
  <mergeCells count="1">
    <mergeCell ref="A1:E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5"/>
  <sheetViews>
    <sheetView topLeftCell="A2" zoomScale="130" zoomScaleNormal="130" workbookViewId="0">
      <selection activeCell="B16" sqref="B16"/>
    </sheetView>
  </sheetViews>
  <sheetFormatPr defaultRowHeight="14.4" x14ac:dyDescent="0.3"/>
  <cols>
    <col min="1" max="1" width="25" customWidth="1"/>
    <col min="2" max="2" width="13.88671875" customWidth="1"/>
    <col min="3" max="3" width="13.33203125" customWidth="1"/>
    <col min="4" max="4" width="15.5546875" customWidth="1"/>
    <col min="5" max="5" width="16.5546875" customWidth="1"/>
  </cols>
  <sheetData>
    <row r="1" spans="1:5" ht="16.2" thickBot="1" x14ac:dyDescent="0.35">
      <c r="A1" s="155" t="s">
        <v>158</v>
      </c>
      <c r="B1" s="156"/>
      <c r="C1" s="156"/>
      <c r="D1" s="156"/>
      <c r="E1" s="157"/>
    </row>
    <row r="2" spans="1:5" ht="16.2" thickBot="1" x14ac:dyDescent="0.35">
      <c r="A2" s="1" t="s">
        <v>0</v>
      </c>
      <c r="B2" s="2" t="s">
        <v>1</v>
      </c>
      <c r="C2" s="13" t="s">
        <v>2</v>
      </c>
      <c r="D2" s="13" t="s">
        <v>3</v>
      </c>
      <c r="E2" s="19" t="s">
        <v>4</v>
      </c>
    </row>
    <row r="3" spans="1:5" ht="16.8" thickBot="1" x14ac:dyDescent="0.35">
      <c r="A3" s="3" t="s">
        <v>5</v>
      </c>
      <c r="B3" s="4"/>
      <c r="C3" s="14"/>
      <c r="D3" s="14"/>
      <c r="E3" s="20"/>
    </row>
    <row r="4" spans="1:5" ht="16.2" thickBot="1" x14ac:dyDescent="0.35">
      <c r="A4" s="6" t="s">
        <v>6</v>
      </c>
      <c r="B4" s="7" t="s">
        <v>76</v>
      </c>
      <c r="C4" s="14">
        <v>10</v>
      </c>
      <c r="D4" s="14">
        <v>600</v>
      </c>
      <c r="E4" s="20">
        <f>D4*C4</f>
        <v>6000</v>
      </c>
    </row>
    <row r="5" spans="1:5" ht="16.2" thickBot="1" x14ac:dyDescent="0.35">
      <c r="A5" s="8" t="s">
        <v>8</v>
      </c>
      <c r="B5" s="9"/>
      <c r="C5" s="16"/>
      <c r="D5" s="16"/>
      <c r="E5" s="19">
        <f>C4*D4</f>
        <v>6000</v>
      </c>
    </row>
    <row r="6" spans="1:5" ht="16.2" thickBot="1" x14ac:dyDescent="0.35">
      <c r="A6" s="6"/>
      <c r="B6" s="7"/>
      <c r="C6" s="14"/>
      <c r="D6" s="14"/>
      <c r="E6" s="20"/>
    </row>
    <row r="7" spans="1:5" ht="16.8" thickBot="1" x14ac:dyDescent="0.35">
      <c r="A7" s="3" t="s">
        <v>9</v>
      </c>
      <c r="B7" s="7"/>
      <c r="C7" s="15"/>
      <c r="D7" s="15"/>
      <c r="E7" s="20"/>
    </row>
    <row r="8" spans="1:5" ht="16.2" thickBot="1" x14ac:dyDescent="0.35">
      <c r="A8" s="6" t="s">
        <v>235</v>
      </c>
      <c r="B8" s="7" t="s">
        <v>36</v>
      </c>
      <c r="C8" s="15">
        <v>1</v>
      </c>
      <c r="D8" s="15">
        <f>'Price List 2024'!C36</f>
        <v>23</v>
      </c>
      <c r="E8" s="20">
        <f>C8*D8</f>
        <v>23</v>
      </c>
    </row>
    <row r="9" spans="1:5" ht="16.2" thickBot="1" x14ac:dyDescent="0.35">
      <c r="A9" s="6" t="s">
        <v>90</v>
      </c>
      <c r="B9" s="148" t="s">
        <v>44</v>
      </c>
      <c r="C9" s="107">
        <v>5</v>
      </c>
      <c r="D9" s="15">
        <f>'Price List 2024'!C43</f>
        <v>30</v>
      </c>
      <c r="E9" s="20">
        <f t="shared" ref="E9:E22" si="0">C9*D9</f>
        <v>150</v>
      </c>
    </row>
    <row r="10" spans="1:5" ht="16.2" thickBot="1" x14ac:dyDescent="0.35">
      <c r="A10" s="136" t="s">
        <v>93</v>
      </c>
      <c r="B10" s="137" t="s">
        <v>44</v>
      </c>
      <c r="C10" s="107">
        <v>10</v>
      </c>
      <c r="D10" s="107">
        <v>100</v>
      </c>
      <c r="E10" s="139">
        <f t="shared" si="0"/>
        <v>1000</v>
      </c>
    </row>
    <row r="11" spans="1:5" ht="16.2" thickBot="1" x14ac:dyDescent="0.35">
      <c r="A11" s="6" t="s">
        <v>52</v>
      </c>
      <c r="B11" s="7" t="s">
        <v>36</v>
      </c>
      <c r="C11" s="15">
        <v>1</v>
      </c>
      <c r="D11" s="15">
        <f>'Price List 2024'!C10</f>
        <v>28</v>
      </c>
      <c r="E11" s="20">
        <f t="shared" si="0"/>
        <v>28</v>
      </c>
    </row>
    <row r="12" spans="1:5" ht="16.2" thickBot="1" x14ac:dyDescent="0.35">
      <c r="A12" s="6" t="s">
        <v>12</v>
      </c>
      <c r="B12" s="137" t="s">
        <v>70</v>
      </c>
      <c r="C12" s="107">
        <v>4</v>
      </c>
      <c r="D12" s="15">
        <f>'Price List 2024'!C4</f>
        <v>27</v>
      </c>
      <c r="E12" s="20">
        <f t="shared" si="0"/>
        <v>108</v>
      </c>
    </row>
    <row r="13" spans="1:5" s="84" customFormat="1" ht="16.2" thickBot="1" x14ac:dyDescent="0.35">
      <c r="A13" s="136" t="s">
        <v>89</v>
      </c>
      <c r="B13" s="7" t="s">
        <v>44</v>
      </c>
      <c r="C13" s="107">
        <v>5</v>
      </c>
      <c r="D13" s="107">
        <f>'Price List 2024'!C46</f>
        <v>25</v>
      </c>
      <c r="E13" s="139">
        <f t="shared" si="0"/>
        <v>125</v>
      </c>
    </row>
    <row r="14" spans="1:5" ht="16.2" thickBot="1" x14ac:dyDescent="0.35">
      <c r="A14" s="136" t="s">
        <v>58</v>
      </c>
      <c r="B14" s="148" t="s">
        <v>243</v>
      </c>
      <c r="C14" s="120">
        <v>2</v>
      </c>
      <c r="D14" s="120">
        <f>'Price List 2024'!C79</f>
        <v>38</v>
      </c>
      <c r="E14" s="149">
        <f t="shared" si="0"/>
        <v>76</v>
      </c>
    </row>
    <row r="15" spans="1:5" ht="16.2" thickBot="1" x14ac:dyDescent="0.35">
      <c r="A15" s="6" t="s">
        <v>60</v>
      </c>
      <c r="B15" s="7" t="s">
        <v>133</v>
      </c>
      <c r="C15" s="15">
        <v>2</v>
      </c>
      <c r="D15" s="15">
        <f>'Price List 2024'!C54</f>
        <v>12</v>
      </c>
      <c r="E15" s="20">
        <f t="shared" si="0"/>
        <v>24</v>
      </c>
    </row>
    <row r="16" spans="1:5" ht="16.2" thickBot="1" x14ac:dyDescent="0.35">
      <c r="A16" s="6" t="s">
        <v>77</v>
      </c>
      <c r="B16" s="7" t="s">
        <v>238</v>
      </c>
      <c r="C16" s="15">
        <v>8</v>
      </c>
      <c r="D16" s="15">
        <f>'Price List 2024'!C55</f>
        <v>22</v>
      </c>
      <c r="E16" s="20">
        <f t="shared" si="0"/>
        <v>176</v>
      </c>
    </row>
    <row r="17" spans="1:5" ht="16.2" thickBot="1" x14ac:dyDescent="0.35">
      <c r="A17" s="136" t="s">
        <v>48</v>
      </c>
      <c r="B17" s="143" t="s">
        <v>229</v>
      </c>
      <c r="C17" s="107">
        <v>10</v>
      </c>
      <c r="D17" s="107">
        <f>'Price List 2024'!C81</f>
        <v>22</v>
      </c>
      <c r="E17" s="139">
        <f t="shared" si="0"/>
        <v>220</v>
      </c>
    </row>
    <row r="18" spans="1:5" ht="16.2" thickBot="1" x14ac:dyDescent="0.35">
      <c r="A18" s="136" t="s">
        <v>227</v>
      </c>
      <c r="B18" s="142" t="s">
        <v>228</v>
      </c>
      <c r="C18" s="107">
        <v>10</v>
      </c>
      <c r="D18" s="107">
        <f>'Price List 2024'!C83</f>
        <v>12</v>
      </c>
      <c r="E18" s="139">
        <f>D18*C18</f>
        <v>120</v>
      </c>
    </row>
    <row r="19" spans="1:5" ht="16.2" thickBot="1" x14ac:dyDescent="0.35">
      <c r="A19" s="136" t="s">
        <v>23</v>
      </c>
      <c r="B19" s="137" t="s">
        <v>24</v>
      </c>
      <c r="C19" s="107">
        <v>20</v>
      </c>
      <c r="D19" s="107">
        <v>7</v>
      </c>
      <c r="E19" s="139">
        <f t="shared" si="0"/>
        <v>140</v>
      </c>
    </row>
    <row r="20" spans="1:5" ht="16.2" thickBot="1" x14ac:dyDescent="0.35">
      <c r="A20" s="136" t="s">
        <v>25</v>
      </c>
      <c r="B20" s="137" t="s">
        <v>258</v>
      </c>
      <c r="C20" s="107">
        <v>40</v>
      </c>
      <c r="D20" s="107">
        <f>'Price List 2024'!C73</f>
        <v>0.6</v>
      </c>
      <c r="E20" s="139">
        <f t="shared" si="0"/>
        <v>24</v>
      </c>
    </row>
    <row r="21" spans="1:5" ht="16.2" thickBot="1" x14ac:dyDescent="0.35">
      <c r="A21" s="136" t="s">
        <v>27</v>
      </c>
      <c r="B21" s="137" t="s">
        <v>109</v>
      </c>
      <c r="C21" s="107">
        <v>2</v>
      </c>
      <c r="D21" s="107">
        <f>'Price List 2024'!C74</f>
        <v>15</v>
      </c>
      <c r="E21" s="139">
        <f t="shared" si="0"/>
        <v>30</v>
      </c>
    </row>
    <row r="22" spans="1:5" ht="16.2" thickBot="1" x14ac:dyDescent="0.35">
      <c r="A22" s="136" t="s">
        <v>29</v>
      </c>
      <c r="B22" s="137" t="s">
        <v>30</v>
      </c>
      <c r="C22" s="107">
        <v>1</v>
      </c>
      <c r="D22" s="107">
        <f>'Price List 2024'!C75</f>
        <v>85</v>
      </c>
      <c r="E22" s="139">
        <f t="shared" si="0"/>
        <v>85</v>
      </c>
    </row>
    <row r="23" spans="1:5" ht="16.2" thickBot="1" x14ac:dyDescent="0.35">
      <c r="A23" s="10" t="s">
        <v>31</v>
      </c>
      <c r="B23" s="11"/>
      <c r="C23" s="17"/>
      <c r="D23" s="17"/>
      <c r="E23" s="21">
        <f>SUM(E8:E22)</f>
        <v>2329</v>
      </c>
    </row>
    <row r="24" spans="1:5" ht="16.2" thickBot="1" x14ac:dyDescent="0.35">
      <c r="A24" s="12" t="s">
        <v>32</v>
      </c>
      <c r="B24" s="4"/>
      <c r="C24" s="18"/>
      <c r="D24" s="18"/>
      <c r="E24" s="22">
        <f>E5-E23</f>
        <v>3671</v>
      </c>
    </row>
    <row r="25" spans="1:5" ht="16.2" thickBot="1" x14ac:dyDescent="0.35">
      <c r="A25" s="72" t="s">
        <v>32</v>
      </c>
      <c r="B25" s="73"/>
      <c r="C25" s="74"/>
      <c r="D25" s="74"/>
      <c r="E25" s="75">
        <f>E24/E5</f>
        <v>0.61183333333333334</v>
      </c>
    </row>
    <row r="26" spans="1:5" ht="16.2" thickBot="1" x14ac:dyDescent="0.35">
      <c r="A26" s="12" t="s">
        <v>33</v>
      </c>
      <c r="B26" s="4"/>
      <c r="C26" s="18"/>
      <c r="D26" s="18"/>
      <c r="E26" s="22">
        <f>E23/C4</f>
        <v>232.9</v>
      </c>
    </row>
    <row r="27" spans="1:5" ht="16.2" thickBot="1" x14ac:dyDescent="0.35">
      <c r="A27" s="12" t="s">
        <v>202</v>
      </c>
      <c r="B27" s="4"/>
      <c r="C27" s="18"/>
      <c r="D27" s="18"/>
      <c r="E27" s="22">
        <f>E23/D4</f>
        <v>3.8816666666666668</v>
      </c>
    </row>
    <row r="30" spans="1:5" ht="15.6" x14ac:dyDescent="0.3">
      <c r="A30" s="60" t="s">
        <v>110</v>
      </c>
    </row>
    <row r="31" spans="1:5" ht="15.6" x14ac:dyDescent="0.3">
      <c r="A31" s="85" t="s">
        <v>244</v>
      </c>
      <c r="B31" s="152"/>
      <c r="C31" s="152"/>
      <c r="D31" s="152"/>
    </row>
    <row r="32" spans="1:5" ht="15.6" x14ac:dyDescent="0.3">
      <c r="A32" s="85" t="s">
        <v>246</v>
      </c>
      <c r="B32" s="152"/>
      <c r="C32" s="152"/>
      <c r="D32" s="152"/>
    </row>
    <row r="33" spans="1:4" ht="15.6" x14ac:dyDescent="0.3">
      <c r="A33" s="23" t="s">
        <v>242</v>
      </c>
      <c r="B33" s="23"/>
      <c r="C33" s="153"/>
      <c r="D33" s="152"/>
    </row>
    <row r="34" spans="1:4" ht="15.6" x14ac:dyDescent="0.3">
      <c r="A34" s="23" t="s">
        <v>247</v>
      </c>
      <c r="B34" s="23"/>
      <c r="C34" s="23"/>
    </row>
    <row r="35" spans="1:4" x14ac:dyDescent="0.3">
      <c r="A35" t="s">
        <v>263</v>
      </c>
    </row>
  </sheetData>
  <customSheetViews>
    <customSheetView guid="{623337C4-BABD-4861-8F7D-AA235C374A39}" scale="130" topLeftCell="A2">
      <selection activeCell="B16" sqref="B16"/>
      <pageMargins left="0.7" right="0.7" top="0.75" bottom="0.75" header="0.3" footer="0.3"/>
    </customSheetView>
    <customSheetView guid="{4805FA27-DD13-4B96-AD8C-BEE35DEF0549}" scale="130" topLeftCell="A16">
      <selection activeCell="E34" sqref="E34"/>
      <pageMargins left="0.7" right="0.7" top="0.75" bottom="0.75" header="0.3" footer="0.3"/>
    </customSheetView>
    <customSheetView guid="{A1B99418-322A-4279-AAD4-96230D007AA0}" scale="82">
      <selection activeCell="A28" sqref="A28"/>
      <pageMargins left="0.7" right="0.7" top="0.75" bottom="0.75" header="0.3" footer="0.3"/>
    </customSheetView>
  </customSheetViews>
  <mergeCells count="1">
    <mergeCell ref="A1:E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Gross Margins</vt:lpstr>
      <vt:lpstr>Price List 2024</vt:lpstr>
      <vt:lpstr>Cayenne</vt:lpstr>
      <vt:lpstr>Swazi Buns</vt:lpstr>
      <vt:lpstr>Sweetpotato bread</vt:lpstr>
      <vt:lpstr>Plain Scones</vt:lpstr>
      <vt:lpstr>Veg Atchar</vt:lpstr>
      <vt:lpstr>20cm_BCI Cake</vt:lpstr>
      <vt:lpstr>20cm_FI Cake</vt:lpstr>
      <vt:lpstr>Peanut But</vt:lpstr>
      <vt:lpstr>O_Marmalade</vt:lpstr>
      <vt:lpstr>Tomato paste</vt:lpstr>
      <vt:lpstr>Detergents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Zweli</dc:creator>
  <cp:lastModifiedBy>Marketing Unit</cp:lastModifiedBy>
  <dcterms:created xsi:type="dcterms:W3CDTF">2019-11-19T04:28:54Z</dcterms:created>
  <dcterms:modified xsi:type="dcterms:W3CDTF">2025-08-28T11:38:25Z</dcterms:modified>
</cp:coreProperties>
</file>